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1_0.bin" ContentType="application/vnd.openxmlformats-officedocument.oleObject"/>
  <Override PartName="/xl/embeddings/oleObject_1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65401" windowWidth="10185" windowHeight="9495" tabRatio="810" activeTab="0"/>
  </bookViews>
  <sheets>
    <sheet name="要項" sheetId="1" r:id="rId1"/>
    <sheet name="予選ﾘｰｸﾞMW" sheetId="2" r:id="rId2"/>
    <sheet name="MW決勝トーナメント" sheetId="3" r:id="rId3"/>
    <sheet name="成績" sheetId="4" r:id="rId4"/>
  </sheets>
  <externalReferences>
    <externalReference r:id="rId7"/>
    <externalReference r:id="rId8"/>
  </externalReferences>
  <definedNames>
    <definedName name="_xlnm.Print_Area" localSheetId="1">'予選ﾘｰｸﾞMW'!$B$1:$Z$53</definedName>
    <definedName name="_xlnm.Print_Area" localSheetId="0">'要項'!$A$1:$I$69</definedName>
    <definedName name="ren">#REF!</definedName>
  </definedNames>
  <calcPr fullCalcOnLoad="1"/>
</workbook>
</file>

<file path=xl/sharedStrings.xml><?xml version="1.0" encoding="utf-8"?>
<sst xmlns="http://schemas.openxmlformats.org/spreadsheetml/2006/main" count="1076" uniqueCount="563">
  <si>
    <t>M-A2</t>
  </si>
  <si>
    <t>第１７位</t>
  </si>
  <si>
    <t>M-B4</t>
  </si>
  <si>
    <t>M-D4</t>
  </si>
  <si>
    <t>13-15位</t>
  </si>
  <si>
    <t>Ｍ(男子)</t>
  </si>
  <si>
    <t>13-17位</t>
  </si>
  <si>
    <t>京都踏水会A</t>
  </si>
  <si>
    <t>京都踏水会B</t>
  </si>
  <si>
    <t>京都踏水会</t>
  </si>
  <si>
    <t>岡山WPC</t>
  </si>
  <si>
    <t>岡山水球クラブ</t>
  </si>
  <si>
    <t>７日　１５：４０　/２２日　１５：３５</t>
  </si>
  <si>
    <t>大阪大学</t>
  </si>
  <si>
    <t>恒泳会</t>
  </si>
  <si>
    <t>-</t>
  </si>
  <si>
    <t>甲南女子中学校</t>
  </si>
  <si>
    <t>豊中水球クラブ</t>
  </si>
  <si>
    <t>京都大学</t>
  </si>
  <si>
    <t>UACスリーリバースWPC</t>
  </si>
  <si>
    <t>茨木ボンバーズ</t>
  </si>
  <si>
    <t>京都女子高校</t>
  </si>
  <si>
    <t>今宮クラブ</t>
  </si>
  <si>
    <t>ヘルメス</t>
  </si>
  <si>
    <t>春野水球クラブ</t>
  </si>
  <si>
    <t>B</t>
  </si>
  <si>
    <t>茨木高校</t>
  </si>
  <si>
    <t>神戸水球倶楽部</t>
  </si>
  <si>
    <t>予選リーグ</t>
  </si>
  <si>
    <t>なみはやクラブＪ</t>
  </si>
  <si>
    <t>岡山水球クラブ</t>
  </si>
  <si>
    <t>大阪大学A</t>
  </si>
  <si>
    <t>甲南女子クラブ</t>
  </si>
  <si>
    <t>ｺﾅﾐｽﾎﾟｰﾂｸﾗﾌﾞ明石西新町B</t>
  </si>
  <si>
    <t>２００７年度第７回</t>
  </si>
  <si>
    <t>なみはや館長杯水球競技大会</t>
  </si>
  <si>
    <t>小学生・中学男子</t>
  </si>
  <si>
    <t>京都女子中学校</t>
  </si>
  <si>
    <t>M-C4</t>
  </si>
  <si>
    <t>Ｍ(男子)</t>
  </si>
  <si>
    <t>M-A1</t>
  </si>
  <si>
    <t>M-A2</t>
  </si>
  <si>
    <t>M-A3</t>
  </si>
  <si>
    <t>M-A4</t>
  </si>
  <si>
    <t>M-B2</t>
  </si>
  <si>
    <t>M-C2</t>
  </si>
  <si>
    <t>M-C3</t>
  </si>
  <si>
    <t>M-C4</t>
  </si>
  <si>
    <t>M-D2</t>
  </si>
  <si>
    <t>M-D3</t>
  </si>
  <si>
    <t>M-D4</t>
  </si>
  <si>
    <t>M-A3</t>
  </si>
  <si>
    <t>M-C1</t>
  </si>
  <si>
    <t>第１３位</t>
  </si>
  <si>
    <t>第１４位</t>
  </si>
  <si>
    <t>M-B3</t>
  </si>
  <si>
    <t>M-B4</t>
  </si>
  <si>
    <t>Ｍ（男子）</t>
  </si>
  <si>
    <t>優勝</t>
  </si>
  <si>
    <t>準優勝</t>
  </si>
  <si>
    <t>第３位</t>
  </si>
  <si>
    <t>第４位</t>
  </si>
  <si>
    <t>第５位</t>
  </si>
  <si>
    <t>第６位</t>
  </si>
  <si>
    <t>第７位</t>
  </si>
  <si>
    <t>第８位</t>
  </si>
  <si>
    <t>第９位</t>
  </si>
  <si>
    <t>第１０位</t>
  </si>
  <si>
    <t>第１１位</t>
  </si>
  <si>
    <t>第１２位</t>
  </si>
  <si>
    <t>M-A4</t>
  </si>
  <si>
    <t>Ｗ（女子）</t>
  </si>
  <si>
    <t>試合数</t>
  </si>
  <si>
    <t>勝</t>
  </si>
  <si>
    <t>負</t>
  </si>
  <si>
    <t>分</t>
  </si>
  <si>
    <t>得点</t>
  </si>
  <si>
    <t>失点</t>
  </si>
  <si>
    <t>得失点</t>
  </si>
  <si>
    <t>順位</t>
  </si>
  <si>
    <t>５分×１ピリオド　（１０分）</t>
  </si>
  <si>
    <t>A25</t>
  </si>
  <si>
    <t>M-B5</t>
  </si>
  <si>
    <t>(9～12位決定戦)</t>
  </si>
  <si>
    <t>８時３０分</t>
  </si>
  <si>
    <t>４チームのリーグ戦（６試合）、</t>
  </si>
  <si>
    <t>Ｗ(女子)</t>
  </si>
  <si>
    <t>４分×２ピリオド　（１６分）</t>
  </si>
  <si>
    <t>5位</t>
  </si>
  <si>
    <t>7位</t>
  </si>
  <si>
    <t>順位決定戦</t>
  </si>
  <si>
    <t>神戸大学</t>
  </si>
  <si>
    <t>大阪大学B</t>
  </si>
  <si>
    <t>びわこ成蹊スポーツ大学</t>
  </si>
  <si>
    <t>10・セクレタリーは責任を持って交代者と入れ替わってください。</t>
  </si>
  <si>
    <t>各日共</t>
  </si>
  <si>
    <t>A</t>
  </si>
  <si>
    <t>なみはやクラブ</t>
  </si>
  <si>
    <t>１７チーム(４/５/４/４)の予選リーグ</t>
  </si>
  <si>
    <t>13-17位リーグ戦</t>
  </si>
  <si>
    <t>1-12位戦</t>
  </si>
  <si>
    <t>以降の順位戦</t>
  </si>
  <si>
    <t>15チーム(３/４/４/４)の予選リーグ</t>
  </si>
  <si>
    <t>13-15位リーグ戦</t>
  </si>
  <si>
    <t>4チームの予選リーグ（12試合）</t>
  </si>
  <si>
    <t>４分×４ピリオド　（４０分）</t>
  </si>
  <si>
    <t>1-4位戦</t>
  </si>
  <si>
    <t>大阪高校選抜</t>
  </si>
  <si>
    <t>A</t>
  </si>
  <si>
    <t>C</t>
  </si>
  <si>
    <t>D</t>
  </si>
  <si>
    <t>５分×1ピリオド　（１０分）</t>
  </si>
  <si>
    <t>(１～８位決定戦)</t>
  </si>
  <si>
    <t xml:space="preserve">１月１２/１３日(土/日)　　   </t>
  </si>
  <si>
    <t>１月１９/２０日(土/日)　</t>
  </si>
  <si>
    <t>１９日12時14分</t>
  </si>
  <si>
    <t>１２日12時40分</t>
  </si>
  <si>
    <t>１２日</t>
  </si>
  <si>
    <t>１３日</t>
  </si>
  <si>
    <t>１９日</t>
  </si>
  <si>
    <t>２０日</t>
  </si>
  <si>
    <t>-</t>
  </si>
  <si>
    <t>M（男子）</t>
  </si>
  <si>
    <t>２・ゴミは観覧席のゴミ箱をご利用下さい。他の場所へは捨てないでください。</t>
  </si>
  <si>
    <t>なみはやクラブB</t>
  </si>
  <si>
    <t>A14</t>
  </si>
  <si>
    <t>A5</t>
  </si>
  <si>
    <t>A24</t>
  </si>
  <si>
    <t>A9</t>
  </si>
  <si>
    <t>A15</t>
  </si>
  <si>
    <t>競技方法</t>
  </si>
  <si>
    <t>Ａ（小学生）</t>
  </si>
  <si>
    <t>Ｂ（中学男子）</t>
  </si>
  <si>
    <t>注意事項</t>
  </si>
  <si>
    <t>公共施設使用を念頭におき以下を選手他関係各位に御伝達お願い致します。</t>
  </si>
  <si>
    <t>１・プール内は土足厳禁（選手は裸足・監督、コーチはサンダル・役員は靴を使用。</t>
  </si>
  <si>
    <t>３・プールサイド以外では必ず衣服（ジャージ等）を身につけ、裸足では歩かないこと。</t>
  </si>
  <si>
    <t>４・荷物管理・貴重品管理は各チームにて行って下さい。</t>
  </si>
  <si>
    <t>期日　</t>
  </si>
  <si>
    <t xml:space="preserve">　　 　         　   </t>
  </si>
  <si>
    <t>（参加者全員の参列をお願いします。）</t>
  </si>
  <si>
    <t>１５時３０分</t>
  </si>
  <si>
    <t>MA</t>
  </si>
  <si>
    <t>MB</t>
  </si>
  <si>
    <t>高知水球倶楽部</t>
  </si>
  <si>
    <t>MC</t>
  </si>
  <si>
    <t>MD</t>
  </si>
  <si>
    <t>男子・女子(オープン)</t>
  </si>
  <si>
    <t>５・プールサイドでの水分摂取は可能ですが食事は観覧席のみとします。</t>
  </si>
  <si>
    <t>６・観覧席の使用については（通路を確保すること・座席を濡らさない事）をお守りください。</t>
  </si>
  <si>
    <t>７・ボールを使った練習はピリオド間に行うこととします。</t>
  </si>
  <si>
    <t>岡山WPC</t>
  </si>
  <si>
    <t>神明会</t>
  </si>
  <si>
    <t>開館時間</t>
  </si>
  <si>
    <t>開会式</t>
  </si>
  <si>
    <t>競技開始</t>
  </si>
  <si>
    <t>競技終了</t>
  </si>
  <si>
    <t>表彰式・閉会式</t>
  </si>
  <si>
    <t>会場</t>
  </si>
  <si>
    <t>主催</t>
  </si>
  <si>
    <t>主管</t>
  </si>
  <si>
    <t>なみはやウォーターポロクラブ</t>
  </si>
  <si>
    <t>８時００分</t>
  </si>
  <si>
    <t>大阪府立門真スポーツセンター（なみはやドーム）サブプール</t>
  </si>
  <si>
    <t>大阪府立門真スポーツセンター・なみはやウォーターポロクラブ</t>
  </si>
  <si>
    <t>1roundリーグ</t>
  </si>
  <si>
    <t>A</t>
  </si>
  <si>
    <t>D</t>
  </si>
  <si>
    <t>C</t>
  </si>
  <si>
    <t>B</t>
  </si>
  <si>
    <t>6×２</t>
  </si>
  <si>
    <t>３×３+4×１</t>
  </si>
  <si>
    <t>３×2+4×2</t>
  </si>
  <si>
    <t>豊中水球クラブ</t>
  </si>
  <si>
    <t>(１～8位決定戦)</t>
  </si>
  <si>
    <t>9位</t>
  </si>
  <si>
    <t>11位</t>
  </si>
  <si>
    <t>第１５位</t>
  </si>
  <si>
    <t>第１６位</t>
  </si>
  <si>
    <t>mash</t>
  </si>
  <si>
    <t>大阪府立高専</t>
  </si>
  <si>
    <t>なみはやクラブＡ</t>
  </si>
  <si>
    <t>神　明　会</t>
  </si>
  <si>
    <t>なみはやｸﾗﾌﾞ高校</t>
  </si>
  <si>
    <t>京都踏水会</t>
  </si>
  <si>
    <t>3位</t>
  </si>
  <si>
    <t>ピリオド間は1分とする（ＡＢ除く）退水時はクイック入水とする。</t>
  </si>
  <si>
    <t>タイムアウト制(AB除く)を採用しないものとする。同点の場合はサドンデスのPTで決する。</t>
  </si>
  <si>
    <t>リーグ戦は４点コールドとし、順位決定はBL Tie Breakingによる （ＡＢは、8点コールドで行う）</t>
  </si>
  <si>
    <t>試合時間は前試合が終了直後、できるだけ早く開始され、予定時間は変更されるので注意する。</t>
  </si>
  <si>
    <t>11・試合の招集は２試合前(ABは前試合２Ｐ終了後か10分前）が開始された時点で、ゴ－ルネット裏で行います。</t>
  </si>
  <si>
    <t>９・更衣室ロッカーは、鍵を使用しません（ＡＢ除く）ので貴重品の管理は自己責任でをお願いします。</t>
  </si>
  <si>
    <t>８・12/13日はフィギアスケートのエキジビジョンが有り大混雑します。公共機関をご利用ください。</t>
  </si>
  <si>
    <t>　　なみはやドーム駐車場は利用できない場合もございます。マイクロバスの場合は事前にお知らせください。</t>
  </si>
  <si>
    <t>ｺﾅﾐｽﾎﾟｰﾂｸﾗﾌﾞ明石西新町A</t>
  </si>
  <si>
    <t>ｺﾅﾐｽﾎﾟｰﾂｸﾗﾌﾞ明石西新町</t>
  </si>
  <si>
    <t>Ｆ（女子）</t>
  </si>
  <si>
    <t>ＦA</t>
  </si>
  <si>
    <t>ＦB</t>
  </si>
  <si>
    <t>ＦD</t>
  </si>
  <si>
    <t>ＦC</t>
  </si>
  <si>
    <t>Ｂ</t>
  </si>
  <si>
    <t>F(女子)</t>
  </si>
  <si>
    <t>F-A2</t>
  </si>
  <si>
    <t>F-A5</t>
  </si>
  <si>
    <t>F-C4</t>
  </si>
  <si>
    <t>F-D4</t>
  </si>
  <si>
    <t>M-D3</t>
  </si>
  <si>
    <t>F-A3</t>
  </si>
  <si>
    <t>F-B3</t>
  </si>
  <si>
    <t>４位</t>
  </si>
  <si>
    <t>なみはやクラブ</t>
  </si>
  <si>
    <t>２位</t>
  </si>
  <si>
    <t>高知水球クラブ</t>
  </si>
  <si>
    <t>３位</t>
  </si>
  <si>
    <t>ﾌﾟﾛｸﾞﾗﾑ</t>
  </si>
  <si>
    <t>結果</t>
  </si>
  <si>
    <t>MA-1</t>
  </si>
  <si>
    <t>M-A1</t>
  </si>
  <si>
    <t>Ａ</t>
  </si>
  <si>
    <t>A19</t>
  </si>
  <si>
    <t>A10</t>
  </si>
  <si>
    <t>-</t>
  </si>
  <si>
    <t>MA-2</t>
  </si>
  <si>
    <t>MA-3</t>
  </si>
  <si>
    <t>MA-4</t>
  </si>
  <si>
    <t>MB-1</t>
  </si>
  <si>
    <t>M-B5</t>
  </si>
  <si>
    <t>Ｂ</t>
  </si>
  <si>
    <t>A10</t>
  </si>
  <si>
    <t>M-B1</t>
  </si>
  <si>
    <t>MB-2</t>
  </si>
  <si>
    <t>-</t>
  </si>
  <si>
    <t>A14</t>
  </si>
  <si>
    <t>A5</t>
  </si>
  <si>
    <t>MB-3</t>
  </si>
  <si>
    <t>M-B1</t>
  </si>
  <si>
    <t>A24</t>
  </si>
  <si>
    <t>MB-4</t>
  </si>
  <si>
    <t>MB-5</t>
  </si>
  <si>
    <t>M-B3</t>
  </si>
  <si>
    <t>MC-1</t>
  </si>
  <si>
    <t>M-C2</t>
  </si>
  <si>
    <t>Ｃ</t>
  </si>
  <si>
    <t>A25</t>
  </si>
  <si>
    <t>A19</t>
  </si>
  <si>
    <t>A10</t>
  </si>
  <si>
    <t>-</t>
  </si>
  <si>
    <t>M-C1</t>
  </si>
  <si>
    <t>MC-2</t>
  </si>
  <si>
    <t>M-C3</t>
  </si>
  <si>
    <t>MC-3</t>
  </si>
  <si>
    <t>MC-4</t>
  </si>
  <si>
    <t>MC-5</t>
  </si>
  <si>
    <t>MD-1</t>
  </si>
  <si>
    <t>M-D1</t>
  </si>
  <si>
    <t>Ｄ</t>
  </si>
  <si>
    <t>A25</t>
  </si>
  <si>
    <t>A19</t>
  </si>
  <si>
    <t>A10</t>
  </si>
  <si>
    <t>-</t>
  </si>
  <si>
    <t>M-D1</t>
  </si>
  <si>
    <t>MD-2</t>
  </si>
  <si>
    <t>-</t>
  </si>
  <si>
    <t>A14</t>
  </si>
  <si>
    <t>A5</t>
  </si>
  <si>
    <t>MD-3</t>
  </si>
  <si>
    <t>M-D4</t>
  </si>
  <si>
    <t>MD-4</t>
  </si>
  <si>
    <t>FA-1</t>
  </si>
  <si>
    <t>F-A1</t>
  </si>
  <si>
    <t>Ａ</t>
  </si>
  <si>
    <t>A25</t>
  </si>
  <si>
    <t>A19</t>
  </si>
  <si>
    <t>A10</t>
  </si>
  <si>
    <t>A4</t>
  </si>
  <si>
    <t>F-A1</t>
  </si>
  <si>
    <t>FA-2</t>
  </si>
  <si>
    <t>F-A2</t>
  </si>
  <si>
    <t>-</t>
  </si>
  <si>
    <t>A14</t>
  </si>
  <si>
    <t>A5</t>
  </si>
  <si>
    <t>A20</t>
  </si>
  <si>
    <t>FA-3</t>
  </si>
  <si>
    <t>FA-4</t>
  </si>
  <si>
    <t>F-A4</t>
  </si>
  <si>
    <t>FA-5</t>
  </si>
  <si>
    <t>FB-1</t>
  </si>
  <si>
    <t>F-B1</t>
  </si>
  <si>
    <t>Ｂ</t>
  </si>
  <si>
    <t>A25</t>
  </si>
  <si>
    <t>A19</t>
  </si>
  <si>
    <t>A10</t>
  </si>
  <si>
    <t>A4</t>
  </si>
  <si>
    <t>F-B1</t>
  </si>
  <si>
    <t>FB-2</t>
  </si>
  <si>
    <t>F-B2</t>
  </si>
  <si>
    <t>FB-3</t>
  </si>
  <si>
    <t>A24</t>
  </si>
  <si>
    <t>A9</t>
  </si>
  <si>
    <t>F-B3</t>
  </si>
  <si>
    <t>FB-4</t>
  </si>
  <si>
    <t>F-B4</t>
  </si>
  <si>
    <t>A15</t>
  </si>
  <si>
    <t>FB-5</t>
  </si>
  <si>
    <t>F-B5</t>
  </si>
  <si>
    <t>FC-1</t>
  </si>
  <si>
    <t>F-C4</t>
  </si>
  <si>
    <t>Ｃ</t>
  </si>
  <si>
    <t>A25</t>
  </si>
  <si>
    <t>A19</t>
  </si>
  <si>
    <t>A10</t>
  </si>
  <si>
    <t>A4</t>
  </si>
  <si>
    <t>F-C1</t>
  </si>
  <si>
    <t>FC-2</t>
  </si>
  <si>
    <t>F-C1</t>
  </si>
  <si>
    <t>F-C2</t>
  </si>
  <si>
    <t>FC-3</t>
  </si>
  <si>
    <t>F-C3</t>
  </si>
  <si>
    <t>FC-4</t>
  </si>
  <si>
    <t>F-C4</t>
  </si>
  <si>
    <t>FC-5</t>
  </si>
  <si>
    <t>F-C5</t>
  </si>
  <si>
    <t>FD-1</t>
  </si>
  <si>
    <t>F-D1</t>
  </si>
  <si>
    <t>Ｄ</t>
  </si>
  <si>
    <t>A25</t>
  </si>
  <si>
    <t>A19</t>
  </si>
  <si>
    <t>A10</t>
  </si>
  <si>
    <t>A4</t>
  </si>
  <si>
    <t>FD-2</t>
  </si>
  <si>
    <t>F-D3</t>
  </si>
  <si>
    <t>-</t>
  </si>
  <si>
    <t>A14</t>
  </si>
  <si>
    <t>A5</t>
  </si>
  <si>
    <t>A20</t>
  </si>
  <si>
    <t>F-D2</t>
  </si>
  <si>
    <t>FD-3</t>
  </si>
  <si>
    <t>A24</t>
  </si>
  <si>
    <t>A9</t>
  </si>
  <si>
    <t>FD-4</t>
  </si>
  <si>
    <t>F-D4</t>
  </si>
  <si>
    <t>A15</t>
  </si>
  <si>
    <t>FD-5</t>
  </si>
  <si>
    <t>F-D5</t>
  </si>
  <si>
    <t>M-A4</t>
  </si>
  <si>
    <t>Ａ</t>
  </si>
  <si>
    <t>-</t>
  </si>
  <si>
    <t>Ｆ(女子)</t>
  </si>
  <si>
    <t>F-B4</t>
  </si>
  <si>
    <t>Ｂ</t>
  </si>
  <si>
    <t>-</t>
  </si>
  <si>
    <t>F-B4</t>
  </si>
  <si>
    <t>F-C4</t>
  </si>
  <si>
    <t>ヘルメス</t>
  </si>
  <si>
    <t>UACスリーリバースWPC</t>
  </si>
  <si>
    <t>高知水球倶楽部</t>
  </si>
  <si>
    <t>神戸大学</t>
  </si>
  <si>
    <t>びわこ成蹊スポーツ大学</t>
  </si>
  <si>
    <t>大阪高校選抜</t>
  </si>
  <si>
    <t>京都踏水会</t>
  </si>
  <si>
    <t>なみB</t>
  </si>
  <si>
    <t>阪大A</t>
  </si>
  <si>
    <t>大阪大学B</t>
  </si>
  <si>
    <t>神明会</t>
  </si>
  <si>
    <t>ヘルメス</t>
  </si>
  <si>
    <t>京都踏水会</t>
  </si>
  <si>
    <t>京都大学</t>
  </si>
  <si>
    <t>神戸大学</t>
  </si>
  <si>
    <t>大阪府立高専</t>
  </si>
  <si>
    <t>神明会</t>
  </si>
  <si>
    <t>びわこ成蹊スポーツ大学</t>
  </si>
  <si>
    <t>ｺﾅﾐｽﾎﾟｰﾂｸﾗﾌﾞ明石西新町</t>
  </si>
  <si>
    <t>大阪高校選抜</t>
  </si>
  <si>
    <t>UACスリーリバースWPC</t>
  </si>
  <si>
    <t>大阪大学A</t>
  </si>
  <si>
    <t>なみはやクラブB</t>
  </si>
  <si>
    <t>大阪大学B</t>
  </si>
  <si>
    <t>高知水球倶楽部</t>
  </si>
  <si>
    <t>Ｆ（女子）</t>
  </si>
  <si>
    <t>京都女子高校</t>
  </si>
  <si>
    <t>ｺﾅﾐｽﾎﾟｰﾂｸﾗﾌﾞ明石西新町A</t>
  </si>
  <si>
    <t>茨木ボンバーズ</t>
  </si>
  <si>
    <t>今宮クラブ</t>
  </si>
  <si>
    <t>神　明　会</t>
  </si>
  <si>
    <t>茨木ボンバーズ</t>
  </si>
  <si>
    <t>茨木高校</t>
  </si>
  <si>
    <t>神　明　会</t>
  </si>
  <si>
    <t>甲南クラブ</t>
  </si>
  <si>
    <t>ｺﾅﾐｽﾎﾟｰﾂｸﾗﾌﾞ明石西新町B</t>
  </si>
  <si>
    <t>ｺﾅﾐｽﾎﾟｰﾂｸﾗﾌﾞ明石西新町A</t>
  </si>
  <si>
    <t>京都女子中学校</t>
  </si>
  <si>
    <t>今宮クラブ</t>
  </si>
  <si>
    <t>京都女子高校</t>
  </si>
  <si>
    <t>15位</t>
  </si>
  <si>
    <t>２００１年度第１回なみはやＣＵＰ水球競技大会</t>
  </si>
  <si>
    <t>小学生</t>
  </si>
  <si>
    <t>中学生</t>
  </si>
  <si>
    <t>女子</t>
  </si>
  <si>
    <t>男子</t>
  </si>
  <si>
    <t>１位</t>
  </si>
  <si>
    <t>岡山Jr</t>
  </si>
  <si>
    <t>なみはやクラブA</t>
  </si>
  <si>
    <t>Ocean　Bear's</t>
  </si>
  <si>
    <t>なみはやクラブ</t>
  </si>
  <si>
    <t>ピープルスポーツクラブ明石</t>
  </si>
  <si>
    <t>静岡遠州クラブ</t>
  </si>
  <si>
    <t>三重ウォーターポロスターズ</t>
  </si>
  <si>
    <t>大垣市水球クラブ</t>
  </si>
  <si>
    <t>大阪成蹊</t>
  </si>
  <si>
    <t>なみはやクラブA</t>
  </si>
  <si>
    <t>茨木水球教室</t>
  </si>
  <si>
    <t>なみはやクラブB</t>
  </si>
  <si>
    <t>金沢市立工業高校</t>
  </si>
  <si>
    <t>５位</t>
  </si>
  <si>
    <t>兵庫県立尼崎北高校</t>
  </si>
  <si>
    <t>全立命館</t>
  </si>
  <si>
    <t>６位</t>
  </si>
  <si>
    <t>大阪高校選抜A</t>
  </si>
  <si>
    <t>７位</t>
  </si>
  <si>
    <t>８位</t>
  </si>
  <si>
    <t>なみはやクラブB</t>
  </si>
  <si>
    <t>９位</t>
  </si>
  <si>
    <t>１０位</t>
  </si>
  <si>
    <t>神戸大学</t>
  </si>
  <si>
    <t>１１位</t>
  </si>
  <si>
    <t>龍谷大学</t>
  </si>
  <si>
    <t>１２位</t>
  </si>
  <si>
    <t>恒泳会</t>
  </si>
  <si>
    <t>１３位</t>
  </si>
  <si>
    <t>大阪高校選抜B</t>
  </si>
  <si>
    <t>２００２年度第２回なみはやＣＵＰ水球競技大会</t>
  </si>
  <si>
    <t>Ａ（小学生）</t>
  </si>
  <si>
    <t>Ｂ(中学生男子)</t>
  </si>
  <si>
    <t>Ｗ(女子)</t>
  </si>
  <si>
    <t>Ｍ(男子)</t>
  </si>
  <si>
    <t>優勝</t>
  </si>
  <si>
    <t>ｺﾅﾐｽﾎﾟｰﾂｸﾗﾌﾞ明石</t>
  </si>
  <si>
    <t>京都踏水会</t>
  </si>
  <si>
    <t>全立命館</t>
  </si>
  <si>
    <t>準優勝</t>
  </si>
  <si>
    <t>三重ｳｫｰﾀｰﾎﾟﾛｽﾀｰｽﾞ</t>
  </si>
  <si>
    <t>大垣水球ｸﾗﾌﾞ</t>
  </si>
  <si>
    <t>大垣市水球クラブ</t>
  </si>
  <si>
    <t>岡山ＷＰＣ</t>
  </si>
  <si>
    <t>3位</t>
  </si>
  <si>
    <t>岡山WPC</t>
  </si>
  <si>
    <t>Ocean Bear's</t>
  </si>
  <si>
    <t>4位</t>
  </si>
  <si>
    <t>なみはやＢ</t>
  </si>
  <si>
    <t>京都女子高校</t>
  </si>
  <si>
    <t>5位</t>
  </si>
  <si>
    <t>踏水会Ａ</t>
  </si>
  <si>
    <t>静岡遠州クラブ</t>
  </si>
  <si>
    <t>大阪成蹊</t>
  </si>
  <si>
    <t>茨木ボンバーズ</t>
  </si>
  <si>
    <t>6位</t>
  </si>
  <si>
    <t>踏水会Ｂ</t>
  </si>
  <si>
    <t>兵庫県立尼崎北高校</t>
  </si>
  <si>
    <t>大阪選抜Ａ</t>
  </si>
  <si>
    <t>7位</t>
  </si>
  <si>
    <t>なみはやＡ</t>
  </si>
  <si>
    <t>京都ＹＭＣＡ</t>
  </si>
  <si>
    <t>神明会</t>
  </si>
  <si>
    <t>四日市中央工業高校</t>
  </si>
  <si>
    <t>8位</t>
  </si>
  <si>
    <t>龍谷大学</t>
  </si>
  <si>
    <t>9位</t>
  </si>
  <si>
    <t>甲南女子</t>
  </si>
  <si>
    <t>大垣市水球クラブ</t>
  </si>
  <si>
    <t>10位</t>
  </si>
  <si>
    <t>京都女子中学校</t>
  </si>
  <si>
    <t>兵庫県立尼崎北高校</t>
  </si>
  <si>
    <t>11位</t>
  </si>
  <si>
    <t>龍谷女子</t>
  </si>
  <si>
    <t>12位</t>
  </si>
  <si>
    <t>今宮クラブ</t>
  </si>
  <si>
    <t>大阪選抜Ｂ</t>
  </si>
  <si>
    <t>13位</t>
  </si>
  <si>
    <t>愛知教育大学</t>
  </si>
  <si>
    <t>龍泳会</t>
  </si>
  <si>
    <t>14位</t>
  </si>
  <si>
    <t>２００３年度第３回なみはやＣＵＰ水球競技大会</t>
  </si>
  <si>
    <t>高知水球クラブ</t>
  </si>
  <si>
    <t>ｺﾅﾐｽﾎﾟｰﾂｸﾗﾌﾞ明石</t>
  </si>
  <si>
    <t>全立命館</t>
  </si>
  <si>
    <t>なみはやクラブA</t>
  </si>
  <si>
    <t>大阪成蹊</t>
  </si>
  <si>
    <t>神明会A</t>
  </si>
  <si>
    <t>ｺﾅﾐｽﾎﾟｰﾂｸﾗﾌﾞ明石</t>
  </si>
  <si>
    <t>大阪高校選抜</t>
  </si>
  <si>
    <t>春野水球クラブ</t>
  </si>
  <si>
    <t>兵庫選抜ジュニア</t>
  </si>
  <si>
    <t>なみはやクラブB</t>
  </si>
  <si>
    <t>京都YMCA</t>
  </si>
  <si>
    <t>龍泳会</t>
  </si>
  <si>
    <t>U.A.C スリーリバース WPC</t>
  </si>
  <si>
    <t>甲南女子クラブ</t>
  </si>
  <si>
    <t>ＭＯＲＩＳＨＩＭＡＮ</t>
  </si>
  <si>
    <t>今宮クラブ</t>
  </si>
  <si>
    <t>神明会B</t>
  </si>
  <si>
    <t>京都女子中学校</t>
  </si>
  <si>
    <t>兵庫選抜</t>
  </si>
  <si>
    <t>せみこーじ</t>
  </si>
  <si>
    <t>茨木ボンバーズ</t>
  </si>
  <si>
    <t>２００４年度第４回なみはやＣＵＰ水球競技大会</t>
  </si>
  <si>
    <t>京都女子高校</t>
  </si>
  <si>
    <t>なみはやクラブA</t>
  </si>
  <si>
    <t>大垣市水球クラブ</t>
  </si>
  <si>
    <t>三ヶ島倶楽部</t>
  </si>
  <si>
    <t>三重ウォーターポロスターズ A</t>
  </si>
  <si>
    <t>なみはやクラブJB</t>
  </si>
  <si>
    <t>神明会</t>
  </si>
  <si>
    <t>なみはやクラブＪ</t>
  </si>
  <si>
    <t>なみはやクラブJA</t>
  </si>
  <si>
    <t>ｺﾅﾐｽﾎﾟｰﾂｸﾗﾌﾞ明石ﾋﾟｰﾌﾟﾙ</t>
  </si>
  <si>
    <t>兵庫県立尼崎北高校</t>
  </si>
  <si>
    <t>三重ウォーターポロスターズ B</t>
  </si>
  <si>
    <t>龍泳会</t>
  </si>
  <si>
    <t>全神戸大学</t>
  </si>
  <si>
    <t>京都YMCAⅠ</t>
  </si>
  <si>
    <t>成　蹊</t>
  </si>
  <si>
    <t>全京都大学</t>
  </si>
  <si>
    <t>甲南女子</t>
  </si>
  <si>
    <t>U.A.CｽﾘｰﾘﾊﾞｰｽWPC</t>
  </si>
  <si>
    <t>京都YMCAⅡ</t>
  </si>
  <si>
    <t>なみはやクラブＢ</t>
  </si>
  <si>
    <t>広島水球クラブ</t>
  </si>
  <si>
    <t>神戸水球倶楽部</t>
  </si>
  <si>
    <t>２００５年度第５回なみはやＣＵＰ水球競技大会</t>
  </si>
  <si>
    <t>鳥取水球クラブ</t>
  </si>
  <si>
    <t>兵庫県立尼崎北高校</t>
  </si>
  <si>
    <t>ｺﾅﾐｽﾎﾟｰﾂｸﾗﾌﾞ明石西新町</t>
  </si>
  <si>
    <t>Team Mash</t>
  </si>
  <si>
    <t>Chocopeppers-B</t>
  </si>
  <si>
    <t>甲南女子</t>
  </si>
  <si>
    <t>ちーむ　ますらお</t>
  </si>
  <si>
    <t>Chocopeppers-A</t>
  </si>
  <si>
    <t>全京都大学</t>
  </si>
  <si>
    <t>なみはやｸﾗﾌﾞ高校A</t>
  </si>
  <si>
    <t>15位</t>
  </si>
  <si>
    <t>16位</t>
  </si>
  <si>
    <t>17位</t>
  </si>
  <si>
    <t>大阪大学Ａ</t>
  </si>
  <si>
    <t>18位</t>
  </si>
  <si>
    <t>19位</t>
  </si>
  <si>
    <t>なみはやクラブ高校B</t>
  </si>
  <si>
    <t>20位</t>
  </si>
  <si>
    <t>２００６年度第６回なみはやＣＵＰ水球競技大会</t>
  </si>
  <si>
    <t>兵庫選抜</t>
  </si>
  <si>
    <t>京都女子高校</t>
  </si>
  <si>
    <t>長浜ヨーケルズ</t>
  </si>
  <si>
    <t>京都ＹＭＣＡ Ｓ．Ｓ．</t>
  </si>
  <si>
    <t>成蹊</t>
  </si>
  <si>
    <t>なみはやｸﾗﾌﾞ高校</t>
  </si>
  <si>
    <t>高知水球倶楽部</t>
  </si>
  <si>
    <t>ｺﾅﾐｽﾎﾟｰﾂｸﾗﾌﾞ明石西新町</t>
  </si>
  <si>
    <t>神戸水球倶楽部A</t>
  </si>
  <si>
    <t>まちかねドンキース</t>
  </si>
  <si>
    <t>神戸水球倶楽部B</t>
  </si>
  <si>
    <t>２００７年度第７回なみはやＣＵＰ水球競技大会</t>
  </si>
  <si>
    <t>ｺﾅﾐｽﾎﾟｰﾂｸﾗﾌﾞ明石西新町A</t>
  </si>
  <si>
    <t>甲南クラブ</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</si>
</sst>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h:mm"/>
    <numFmt numFmtId="177" formatCode="0_ "/>
    <numFmt numFmtId="178" formatCode="0;0;"/>
    <numFmt numFmtId="179" formatCode="&quot;Yes&quot;;&quot;Yes&quot;;&quot;No&quot;"/>
    <numFmt numFmtId="180" formatCode="&quot;True&quot;;&quot;True&quot;;&quot;False&quot;"/>
    <numFmt numFmtId="181" formatCode="&quot;On&quot;;&quot;On&quot;;&quot;Off&quot;"/>
    <numFmt numFmtId="182" formatCode="[$€-2]\ #,##0.00_);[Red]\([$€-2]\ #,##0.00\)"/>
    <numFmt numFmtId="183" formatCode="mmm\-yyyy"/>
    <numFmt numFmtId="184" formatCode="mm&quot;月&quot;dd&quot;日&quot;"/>
    <numFmt numFmtId="185" formatCode="#,##0_);[Red]\(#,##0\)"/>
    <numFmt numFmtId="186" formatCode="#,##0.00_);[Red]\(#,##0.00\)"/>
    <numFmt numFmtId="187" formatCode="0.0"/>
    <numFmt numFmtId="188" formatCode="[&lt;=999]000;[&lt;=9999]000\-00;000\-0000"/>
    <numFmt numFmtId="189" formatCode="h:mm;@"/>
    <numFmt numFmtId="190" formatCode="\-"/>
    <numFmt numFmtId="191" formatCode="&quot;Yes&quot;"/>
    <numFmt numFmtId="192" formatCode="&quot;-&quot;"/>
    <numFmt numFmtId="193" formatCode=";;;&quot;-&quot;"/>
    <numFmt numFmtId="194" formatCode="&quot;-&quot;;&quot;-&quot;;&quot;-&quot;;&quot;-&quot;"/>
    <numFmt numFmtId="195" formatCode="&quot;C&quot;General"/>
    <numFmt numFmtId="196" formatCode="\CGeneral"/>
    <numFmt numFmtId="197" formatCode="0;0;0;"/>
    <numFmt numFmtId="198" formatCode="&quot;No.&quot;General"/>
    <numFmt numFmtId="199" formatCode="h:mm:ss;@"/>
    <numFmt numFmtId="200" formatCode="[$-F400]h:mm:ss\ AM/PM"/>
    <numFmt numFmtId="201" formatCode="yyyy&quot;年&quot;m&quot;月&quot;d&quot;日&quot;;@"/>
    <numFmt numFmtId="202" formatCode="&quot;日時：&quot;General"/>
    <numFmt numFmtId="203" formatCode="&quot;日時：　&quot;yyyy&quot;年&quot;m&quot;月&quot;d&quot;日&quot;;@"/>
    <numFmt numFmtId="204" formatCode="&quot;A&quot;General"/>
    <numFmt numFmtId="205" formatCode="&quot;B&quot;General"/>
    <numFmt numFmtId="206" formatCode="&quot;D&quot;General"/>
    <numFmt numFmtId="207" formatCode="&quot;日時：&quot;yyyy&quot;年&quot;m&quot;月&quot;d&quot;日&quot;;@"/>
    <numFmt numFmtId="208" formatCode="#,##0_ "/>
    <numFmt numFmtId="209" formatCode="0_);[Red]\(0\)"/>
  </numFmts>
  <fonts count="61">
    <font>
      <sz val="11"/>
      <name val="ＭＳ Ｐゴシック"/>
      <family val="3"/>
    </font>
    <font>
      <sz val="12"/>
      <name val="ＭＳ Ｐゴシック"/>
      <family val="3"/>
    </font>
    <font>
      <sz val="6"/>
      <name val="ＭＳ Ｐゴシック"/>
      <family val="3"/>
    </font>
    <font>
      <sz val="8"/>
      <name val="ＭＳ Ｐゴシック"/>
      <family val="3"/>
    </font>
    <font>
      <sz val="10"/>
      <name val="ＭＳ Ｐゴシック"/>
      <family val="3"/>
    </font>
    <font>
      <b/>
      <sz val="20"/>
      <name val="ＭＳ Ｐゴシック"/>
      <family val="3"/>
    </font>
    <font>
      <b/>
      <sz val="22"/>
      <name val="ＭＳ Ｐゴシック"/>
      <family val="3"/>
    </font>
    <font>
      <sz val="9"/>
      <name val="ＭＳ Ｐゴシック"/>
      <family val="3"/>
    </font>
    <font>
      <sz val="6"/>
      <name val="ＭＳ Ｐ明朝"/>
      <family val="1"/>
    </font>
    <font>
      <u val="single"/>
      <sz val="11"/>
      <color indexed="12"/>
      <name val="ＭＳ Ｐゴシック"/>
      <family val="3"/>
    </font>
    <font>
      <u val="single"/>
      <sz val="11"/>
      <color indexed="36"/>
      <name val="ＭＳ Ｐゴシック"/>
      <family val="3"/>
    </font>
    <font>
      <sz val="11"/>
      <name val="ＭＳ ゴシック"/>
      <family val="3"/>
    </font>
    <font>
      <sz val="12"/>
      <name val="ＭＳ ゴシック"/>
      <family val="3"/>
    </font>
    <font>
      <sz val="11"/>
      <name val="Arial"/>
      <family val="2"/>
    </font>
    <font>
      <sz val="12"/>
      <name val="Arial"/>
      <family val="2"/>
    </font>
    <font>
      <sz val="8.8"/>
      <name val="Arial Unicode MS"/>
      <family val="3"/>
    </font>
    <font>
      <sz val="16"/>
      <name val="HGS創英角ﾎﾟｯﾌﾟ体"/>
      <family val="3"/>
    </font>
    <font>
      <sz val="12"/>
      <color indexed="18"/>
      <name val="ＭＳ ゴシック"/>
      <family val="3"/>
    </font>
    <font>
      <sz val="11"/>
      <color indexed="18"/>
      <name val="ＭＳ ゴシック"/>
      <family val="3"/>
    </font>
    <font>
      <sz val="12"/>
      <color indexed="10"/>
      <name val="ＭＳ ゴシック"/>
      <family val="3"/>
    </font>
    <font>
      <sz val="11"/>
      <color indexed="10"/>
      <name val="ＭＳ ゴシック"/>
      <family val="3"/>
    </font>
    <font>
      <b/>
      <sz val="9"/>
      <name val="ＭＳ Ｐゴシック"/>
      <family val="3"/>
    </font>
    <font>
      <b/>
      <sz val="11"/>
      <name val="ＭＳ Ｐゴシック"/>
      <family val="3"/>
    </font>
    <font>
      <b/>
      <sz val="8"/>
      <name val="ＭＳ Ｐゴシック"/>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8"/>
      <color indexed="15"/>
      <name val="HGS創英角ﾎﾟｯﾌﾟ体"/>
      <family val="3"/>
    </font>
    <font>
      <u val="single"/>
      <strike/>
      <sz val="36"/>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5"/>
        <bgColor indexed="64"/>
      </patternFill>
    </fill>
    <fill>
      <patternFill patternType="solid">
        <fgColor indexed="41"/>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style="thin"/>
      <top style="hair"/>
      <bottom>
        <color indexed="63"/>
      </bottom>
    </border>
    <border>
      <left style="thin"/>
      <right style="thin"/>
      <top style="hair"/>
      <bottom style="hair"/>
    </border>
    <border>
      <left style="thin"/>
      <right style="thin"/>
      <top style="hair"/>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color indexed="63"/>
      </top>
      <bottom style="thin"/>
    </border>
    <border>
      <left>
        <color indexed="63"/>
      </left>
      <right>
        <color indexed="63"/>
      </right>
      <top style="thin"/>
      <bottom style="hair"/>
    </border>
    <border>
      <left style="thin"/>
      <right style="thin"/>
      <top>
        <color indexed="63"/>
      </top>
      <bottom style="hair"/>
    </border>
    <border>
      <left style="thin"/>
      <right style="thin"/>
      <top style="hair"/>
      <bottom>
        <color indexed="63"/>
      </bottom>
    </border>
    <border>
      <left>
        <color indexed="63"/>
      </left>
      <right>
        <color indexed="63"/>
      </right>
      <top style="thin"/>
      <bottom style="thin"/>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style="thin"/>
      <bottom style="thick"/>
    </border>
    <border>
      <left>
        <color indexed="63"/>
      </left>
      <right style="thick"/>
      <top style="thin"/>
      <bottom style="thick"/>
    </border>
    <border>
      <left>
        <color indexed="63"/>
      </left>
      <right style="thick"/>
      <top style="thin"/>
      <bottom style="thin"/>
    </border>
    <border>
      <left style="thick"/>
      <right>
        <color indexed="63"/>
      </right>
      <top>
        <color indexed="63"/>
      </top>
      <bottom style="thick"/>
    </border>
    <border>
      <left style="thick"/>
      <right>
        <color indexed="63"/>
      </right>
      <top>
        <color indexed="63"/>
      </top>
      <bottom style="thin"/>
    </border>
    <border>
      <left style="thick"/>
      <right>
        <color indexed="63"/>
      </right>
      <top style="thick"/>
      <bottom>
        <color indexed="63"/>
      </bottom>
    </border>
    <border>
      <left style="thick"/>
      <right>
        <color indexed="63"/>
      </right>
      <top>
        <color indexed="63"/>
      </top>
      <bottom>
        <color indexed="63"/>
      </bottom>
    </border>
    <border>
      <left style="thick"/>
      <right>
        <color indexed="63"/>
      </right>
      <top style="thin"/>
      <bottom style="thick"/>
    </border>
    <border>
      <left>
        <color indexed="63"/>
      </left>
      <right style="thick"/>
      <top style="thick"/>
      <bottom>
        <color indexed="63"/>
      </bottom>
    </border>
    <border>
      <left>
        <color indexed="63"/>
      </left>
      <right style="thick"/>
      <top style="thick"/>
      <bottom style="thin"/>
    </border>
    <border>
      <left style="thick"/>
      <right>
        <color indexed="63"/>
      </right>
      <top style="thick"/>
      <bottom style="thin"/>
    </border>
    <border>
      <left>
        <color indexed="63"/>
      </left>
      <right style="thick"/>
      <top>
        <color indexed="63"/>
      </top>
      <bottom style="thin"/>
    </border>
    <border>
      <left>
        <color indexed="63"/>
      </left>
      <right>
        <color indexed="63"/>
      </right>
      <top style="thick"/>
      <bottom>
        <color indexed="63"/>
      </bottom>
    </border>
    <border>
      <left>
        <color indexed="63"/>
      </left>
      <right>
        <color indexed="63"/>
      </right>
      <top style="thick"/>
      <bottom style="thin"/>
    </border>
    <border>
      <left style="thick"/>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thin"/>
      <bottom style="medium"/>
    </border>
    <border>
      <left>
        <color indexed="63"/>
      </left>
      <right style="medium"/>
      <top style="medium"/>
      <bottom style="thin"/>
    </border>
    <border>
      <left style="medium"/>
      <right>
        <color indexed="63"/>
      </right>
      <top style="medium"/>
      <bottom style="thin"/>
    </border>
    <border>
      <left>
        <color indexed="63"/>
      </left>
      <right style="thick"/>
      <top>
        <color indexed="63"/>
      </top>
      <bottom>
        <color indexed="63"/>
      </bottom>
    </border>
    <border>
      <left style="medium"/>
      <right style="dotted"/>
      <top style="medium"/>
      <bottom style="dotted"/>
    </border>
    <border>
      <left style="dotted"/>
      <right style="dotted"/>
      <top style="medium"/>
      <bottom style="dotted"/>
    </border>
    <border>
      <left style="dotted"/>
      <right style="medium"/>
      <top style="medium"/>
      <bottom style="dotted"/>
    </border>
    <border>
      <left style="medium"/>
      <right style="dotted"/>
      <top style="dotted"/>
      <bottom style="dotted"/>
    </border>
    <border>
      <left style="dotted"/>
      <right style="dotted"/>
      <top style="dotted"/>
      <bottom style="dotted"/>
    </border>
    <border>
      <left style="dotted"/>
      <right style="medium"/>
      <top style="dotted"/>
      <bottom style="dotted"/>
    </border>
    <border>
      <left style="medium"/>
      <right style="dotted"/>
      <top style="dotted"/>
      <bottom style="medium"/>
    </border>
    <border>
      <left style="dotted"/>
      <right style="dotted"/>
      <top style="dotted"/>
      <bottom style="medium"/>
    </border>
    <border>
      <left style="dotted"/>
      <right style="medium"/>
      <top style="dotted"/>
      <bottom style="medium"/>
    </border>
    <border>
      <left style="medium"/>
      <right style="dotted"/>
      <top>
        <color indexed="63"/>
      </top>
      <bottom style="dotted"/>
    </border>
    <border>
      <left style="dotted"/>
      <right style="dotted"/>
      <top>
        <color indexed="63"/>
      </top>
      <bottom style="dotted"/>
    </border>
    <border>
      <left style="dotted"/>
      <right style="medium"/>
      <top>
        <color indexed="63"/>
      </top>
      <bottom style="dotted"/>
    </border>
    <border>
      <left style="dotted"/>
      <right>
        <color indexed="63"/>
      </right>
      <top style="dotted"/>
      <bottom style="dotted"/>
    </border>
    <border>
      <left style="medium"/>
      <right style="dotted"/>
      <top style="dotted"/>
      <bottom>
        <color indexed="63"/>
      </bottom>
    </border>
    <border>
      <left style="dotted"/>
      <right style="dotted"/>
      <top style="dotted"/>
      <bottom>
        <color indexed="63"/>
      </bottom>
    </border>
    <border>
      <left style="dotted"/>
      <right>
        <color indexed="63"/>
      </right>
      <top style="dotted"/>
      <bottom>
        <color indexed="63"/>
      </bottom>
    </border>
    <border>
      <left style="dotted"/>
      <right style="medium"/>
      <top style="dotted"/>
      <bottom>
        <color indexed="63"/>
      </bottom>
    </border>
    <border>
      <left style="dotted"/>
      <right>
        <color indexed="63"/>
      </right>
      <top style="dotted"/>
      <bottom style="medium"/>
    </border>
    <border>
      <left style="medium"/>
      <right>
        <color indexed="63"/>
      </right>
      <top style="medium"/>
      <bottom style="medium"/>
    </border>
    <border>
      <left style="medium"/>
      <right style="medium"/>
      <top style="medium"/>
      <bottom style="medium"/>
    </border>
    <border>
      <left>
        <color indexed="63"/>
      </left>
      <right style="medium"/>
      <top style="medium"/>
      <bottom style="medium"/>
    </border>
    <border>
      <left style="medium"/>
      <right>
        <color indexed="63"/>
      </right>
      <top style="medium"/>
      <bottom style="dotted"/>
    </border>
    <border>
      <left style="medium"/>
      <right style="medium"/>
      <top style="medium"/>
      <bottom style="dotted"/>
    </border>
    <border>
      <left>
        <color indexed="63"/>
      </left>
      <right style="medium"/>
      <top style="medium"/>
      <bottom style="dotted"/>
    </border>
    <border>
      <left style="medium"/>
      <right>
        <color indexed="63"/>
      </right>
      <top style="dotted"/>
      <bottom style="dotted"/>
    </border>
    <border>
      <left style="medium"/>
      <right style="medium"/>
      <top style="dotted"/>
      <bottom style="dotted"/>
    </border>
    <border>
      <left>
        <color indexed="63"/>
      </left>
      <right style="medium"/>
      <top style="dotted"/>
      <bottom style="dotted"/>
    </border>
    <border>
      <left style="medium"/>
      <right>
        <color indexed="63"/>
      </right>
      <top style="dotted"/>
      <bottom style="medium"/>
    </border>
    <border>
      <left style="medium"/>
      <right style="medium"/>
      <top style="dotted"/>
      <bottom style="medium"/>
    </border>
    <border>
      <left>
        <color indexed="63"/>
      </left>
      <right style="medium"/>
      <top style="dotted"/>
      <bottom style="medium"/>
    </border>
    <border diagonalDown="1">
      <left style="thin"/>
      <right>
        <color indexed="63"/>
      </right>
      <top style="hair"/>
      <bottom style="hair"/>
      <diagonal style="thin"/>
    </border>
    <border diagonalDown="1">
      <left>
        <color indexed="63"/>
      </left>
      <right>
        <color indexed="63"/>
      </right>
      <top style="hair"/>
      <bottom style="hair"/>
      <diagonal style="thin"/>
    </border>
    <border diagonalDown="1">
      <left>
        <color indexed="63"/>
      </left>
      <right style="thin"/>
      <top style="hair"/>
      <bottom style="hair"/>
      <diagonal style="thin"/>
    </border>
    <border diagonalDown="1">
      <left style="thin"/>
      <right>
        <color indexed="63"/>
      </right>
      <top style="hair"/>
      <bottom style="thin"/>
      <diagonal style="thin"/>
    </border>
    <border diagonalDown="1">
      <left>
        <color indexed="63"/>
      </left>
      <right>
        <color indexed="63"/>
      </right>
      <top style="hair"/>
      <bottom style="thin"/>
      <diagonal style="thin"/>
    </border>
    <border diagonalDown="1">
      <left>
        <color indexed="63"/>
      </left>
      <right style="thin"/>
      <top style="hair"/>
      <bottom style="thin"/>
      <diagonal style="thin"/>
    </border>
    <border>
      <left style="thin"/>
      <right style="thin"/>
      <top>
        <color indexed="63"/>
      </top>
      <bottom>
        <color indexed="63"/>
      </botto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style="thin"/>
      <bottom style="hair"/>
      <diagonal style="thin"/>
    </border>
    <border diagonalDown="1">
      <left>
        <color indexed="63"/>
      </left>
      <right style="thin"/>
      <top style="thin"/>
      <bottom style="hair"/>
      <diagonal style="thin"/>
    </border>
    <border diagonalDown="1">
      <left style="thin"/>
      <right>
        <color indexed="63"/>
      </right>
      <top>
        <color indexed="63"/>
      </top>
      <bottom style="hair"/>
      <diagonal style="thin"/>
    </border>
    <border diagonalDown="1">
      <left>
        <color indexed="63"/>
      </left>
      <right>
        <color indexed="63"/>
      </right>
      <top>
        <color indexed="63"/>
      </top>
      <bottom style="hair"/>
      <diagonal style="thin"/>
    </border>
    <border diagonalDown="1">
      <left>
        <color indexed="63"/>
      </left>
      <right style="thin"/>
      <top>
        <color indexed="63"/>
      </top>
      <bottom style="hair"/>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medium"/>
      <right style="dotted"/>
      <top style="medium"/>
      <bottom style="medium"/>
    </border>
    <border>
      <left style="dotted"/>
      <right style="dotted"/>
      <top style="medium"/>
      <bottom style="medium"/>
    </border>
    <border>
      <left style="dotted"/>
      <right style="medium"/>
      <top style="medium"/>
      <bottom style="medium"/>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protection/>
    </xf>
    <xf numFmtId="0" fontId="14" fillId="0" borderId="0">
      <alignment/>
      <protection/>
    </xf>
    <xf numFmtId="0" fontId="10" fillId="0" borderId="0" applyNumberFormat="0" applyFill="0" applyBorder="0" applyAlignment="0" applyProtection="0"/>
    <xf numFmtId="0" fontId="60" fillId="32" borderId="0" applyNumberFormat="0" applyBorder="0" applyAlignment="0" applyProtection="0"/>
  </cellStyleXfs>
  <cellXfs count="464">
    <xf numFmtId="0" fontId="0" fillId="0" borderId="0" xfId="0" applyAlignment="1">
      <alignment/>
    </xf>
    <xf numFmtId="0" fontId="0" fillId="0" borderId="0" xfId="0" applyAlignment="1">
      <alignment horizontal="center"/>
    </xf>
    <xf numFmtId="0" fontId="0" fillId="0" borderId="0" xfId="0" applyAlignment="1">
      <alignment horizontal="right"/>
    </xf>
    <xf numFmtId="0" fontId="5" fillId="0" borderId="0" xfId="0" applyFont="1" applyAlignment="1">
      <alignment/>
    </xf>
    <xf numFmtId="0" fontId="6" fillId="0" borderId="0" xfId="0" applyFont="1" applyAlignment="1">
      <alignment/>
    </xf>
    <xf numFmtId="0" fontId="0" fillId="0" borderId="10" xfId="0" applyBorder="1" applyAlignment="1">
      <alignment/>
    </xf>
    <xf numFmtId="0" fontId="0" fillId="0" borderId="11" xfId="0" applyBorder="1" applyAlignment="1">
      <alignment/>
    </xf>
    <xf numFmtId="0" fontId="0" fillId="0" borderId="11" xfId="0" applyBorder="1" applyAlignment="1">
      <alignment horizontal="right"/>
    </xf>
    <xf numFmtId="0" fontId="0" fillId="0" borderId="12" xfId="0" applyBorder="1" applyAlignment="1">
      <alignment/>
    </xf>
    <xf numFmtId="0" fontId="0" fillId="0" borderId="13" xfId="0" applyBorder="1" applyAlignment="1">
      <alignment/>
    </xf>
    <xf numFmtId="0" fontId="0" fillId="0" borderId="0" xfId="0" applyBorder="1" applyAlignment="1">
      <alignment/>
    </xf>
    <xf numFmtId="49" fontId="0" fillId="0" borderId="0" xfId="0" applyNumberFormat="1" applyBorder="1" applyAlignment="1">
      <alignment horizontal="right"/>
    </xf>
    <xf numFmtId="0" fontId="0" fillId="0" borderId="14" xfId="0" applyBorder="1" applyAlignment="1">
      <alignment/>
    </xf>
    <xf numFmtId="32" fontId="0" fillId="0" borderId="0" xfId="0" applyNumberFormat="1" applyBorder="1" applyAlignment="1">
      <alignment/>
    </xf>
    <xf numFmtId="0" fontId="0" fillId="0" borderId="0" xfId="0" applyBorder="1" applyAlignment="1">
      <alignment horizontal="right"/>
    </xf>
    <xf numFmtId="0" fontId="0" fillId="0" borderId="15" xfId="0" applyBorder="1" applyAlignment="1">
      <alignment/>
    </xf>
    <xf numFmtId="0" fontId="0" fillId="0" borderId="16" xfId="0" applyBorder="1" applyAlignment="1">
      <alignment/>
    </xf>
    <xf numFmtId="0" fontId="0" fillId="0" borderId="16" xfId="0" applyBorder="1" applyAlignment="1">
      <alignment horizontal="right"/>
    </xf>
    <xf numFmtId="0" fontId="0" fillId="0" borderId="17" xfId="0" applyBorder="1" applyAlignment="1">
      <alignment/>
    </xf>
    <xf numFmtId="0" fontId="0" fillId="0" borderId="0" xfId="0" applyBorder="1" applyAlignment="1">
      <alignment horizontal="left"/>
    </xf>
    <xf numFmtId="0" fontId="4" fillId="0" borderId="0" xfId="0" applyFont="1" applyBorder="1" applyAlignment="1">
      <alignment horizontal="center" vertical="center"/>
    </xf>
    <xf numFmtId="0" fontId="0" fillId="0" borderId="0" xfId="0" applyFill="1" applyBorder="1" applyAlignment="1">
      <alignment/>
    </xf>
    <xf numFmtId="0" fontId="4" fillId="0" borderId="0" xfId="0" applyFont="1" applyAlignment="1">
      <alignment/>
    </xf>
    <xf numFmtId="0" fontId="7" fillId="0" borderId="0" xfId="0" applyFont="1" applyBorder="1" applyAlignment="1">
      <alignment/>
    </xf>
    <xf numFmtId="0" fontId="7" fillId="0" borderId="13" xfId="0" applyFont="1" applyBorder="1" applyAlignment="1">
      <alignment/>
    </xf>
    <xf numFmtId="0" fontId="7" fillId="0" borderId="15" xfId="0" applyFont="1" applyBorder="1" applyAlignment="1">
      <alignment/>
    </xf>
    <xf numFmtId="0" fontId="7" fillId="0" borderId="11" xfId="0" applyFont="1" applyBorder="1" applyAlignment="1">
      <alignment/>
    </xf>
    <xf numFmtId="0" fontId="7" fillId="0" borderId="16" xfId="0" applyFont="1" applyBorder="1" applyAlignment="1">
      <alignment/>
    </xf>
    <xf numFmtId="0" fontId="7" fillId="0" borderId="14" xfId="0" applyFont="1" applyBorder="1" applyAlignment="1">
      <alignment/>
    </xf>
    <xf numFmtId="0" fontId="7" fillId="0" borderId="17" xfId="0" applyFont="1" applyBorder="1" applyAlignment="1">
      <alignment/>
    </xf>
    <xf numFmtId="0" fontId="7" fillId="0" borderId="0" xfId="0" applyFont="1" applyAlignment="1">
      <alignment/>
    </xf>
    <xf numFmtId="0" fontId="4" fillId="0" borderId="10" xfId="0" applyFont="1" applyBorder="1" applyAlignment="1">
      <alignment/>
    </xf>
    <xf numFmtId="0" fontId="4" fillId="0" borderId="13" xfId="0" applyFont="1" applyBorder="1" applyAlignment="1">
      <alignment/>
    </xf>
    <xf numFmtId="0" fontId="3" fillId="0" borderId="0" xfId="0" applyFont="1" applyBorder="1" applyAlignment="1">
      <alignment horizontal="left"/>
    </xf>
    <xf numFmtId="0" fontId="3" fillId="0" borderId="13" xfId="0" applyFont="1" applyBorder="1" applyAlignment="1">
      <alignment/>
    </xf>
    <xf numFmtId="0" fontId="0" fillId="0" borderId="0" xfId="0" applyAlignment="1">
      <alignment shrinkToFit="1"/>
    </xf>
    <xf numFmtId="0" fontId="6" fillId="0" borderId="16" xfId="0" applyFont="1" applyBorder="1" applyAlignment="1">
      <alignment horizontal="centerContinuous"/>
    </xf>
    <xf numFmtId="0" fontId="7" fillId="0" borderId="0" xfId="0" applyFont="1" applyFill="1" applyBorder="1" applyAlignment="1">
      <alignment/>
    </xf>
    <xf numFmtId="0" fontId="7" fillId="0" borderId="0" xfId="0" applyFont="1" applyBorder="1" applyAlignment="1">
      <alignment horizontal="right"/>
    </xf>
    <xf numFmtId="0" fontId="7" fillId="0" borderId="16" xfId="0" applyFont="1" applyBorder="1" applyAlignment="1">
      <alignment horizontal="right"/>
    </xf>
    <xf numFmtId="0" fontId="4" fillId="0" borderId="0" xfId="0" applyFont="1" applyBorder="1" applyAlignment="1">
      <alignment/>
    </xf>
    <xf numFmtId="0" fontId="4" fillId="0" borderId="0" xfId="0" applyFont="1" applyBorder="1" applyAlignment="1">
      <alignment horizontal="righ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6" xfId="0" applyFont="1" applyBorder="1" applyAlignment="1">
      <alignment horizontal="right"/>
    </xf>
    <xf numFmtId="0" fontId="4" fillId="0" borderId="17" xfId="0" applyFont="1" applyBorder="1" applyAlignment="1">
      <alignment/>
    </xf>
    <xf numFmtId="0" fontId="3" fillId="0" borderId="0" xfId="0" applyFont="1" applyBorder="1" applyAlignment="1">
      <alignment horizontal="center" vertical="center"/>
    </xf>
    <xf numFmtId="0" fontId="7" fillId="0" borderId="15" xfId="0" applyFont="1" applyBorder="1" applyAlignment="1">
      <alignment horizontal="left"/>
    </xf>
    <xf numFmtId="0" fontId="7" fillId="0" borderId="0" xfId="0" applyFont="1" applyBorder="1" applyAlignment="1">
      <alignment horizontal="left"/>
    </xf>
    <xf numFmtId="0" fontId="3" fillId="0" borderId="0" xfId="0" applyFont="1" applyFill="1" applyBorder="1" applyAlignment="1">
      <alignment/>
    </xf>
    <xf numFmtId="0" fontId="3" fillId="0" borderId="13" xfId="0" applyFont="1" applyBorder="1" applyAlignment="1">
      <alignment vertical="center" shrinkToFit="1"/>
    </xf>
    <xf numFmtId="0" fontId="4" fillId="0" borderId="0" xfId="0" applyFont="1" applyFill="1" applyBorder="1" applyAlignment="1">
      <alignment horizontal="center" vertical="center"/>
    </xf>
    <xf numFmtId="0" fontId="12" fillId="0" borderId="0" xfId="0" applyFont="1" applyAlignment="1">
      <alignment/>
    </xf>
    <xf numFmtId="0" fontId="11" fillId="0" borderId="0" xfId="0" applyFont="1" applyBorder="1" applyAlignment="1">
      <alignment/>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0" xfId="0" applyFont="1" applyAlignment="1">
      <alignment/>
    </xf>
    <xf numFmtId="0" fontId="12" fillId="0" borderId="14" xfId="0" applyFont="1" applyBorder="1" applyAlignment="1">
      <alignment/>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12" fillId="0" borderId="13" xfId="0" applyFont="1" applyBorder="1" applyAlignment="1">
      <alignment horizontal="center" vertical="center"/>
    </xf>
    <xf numFmtId="0" fontId="12" fillId="0" borderId="0" xfId="0" applyFont="1" applyBorder="1" applyAlignment="1">
      <alignment horizontal="center" vertical="center"/>
    </xf>
    <xf numFmtId="0" fontId="12" fillId="0" borderId="14" xfId="0" applyFont="1" applyBorder="1" applyAlignment="1">
      <alignment horizontal="center" vertical="center"/>
    </xf>
    <xf numFmtId="0" fontId="12" fillId="0" borderId="23" xfId="0" applyFont="1" applyBorder="1" applyAlignment="1">
      <alignment horizontal="center" vertical="center"/>
    </xf>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12" fillId="0" borderId="0" xfId="0" applyFont="1" applyBorder="1" applyAlignment="1">
      <alignment/>
    </xf>
    <xf numFmtId="0" fontId="12" fillId="0" borderId="18" xfId="0" applyFont="1" applyBorder="1" applyAlignment="1">
      <alignment/>
    </xf>
    <xf numFmtId="0" fontId="12" fillId="0" borderId="27" xfId="0" applyFont="1" applyBorder="1" applyAlignment="1">
      <alignment horizontal="center" vertical="center"/>
    </xf>
    <xf numFmtId="0" fontId="12" fillId="0" borderId="28" xfId="0" applyFont="1" applyBorder="1" applyAlignment="1">
      <alignment horizontal="center" vertical="center"/>
    </xf>
    <xf numFmtId="0" fontId="12" fillId="0" borderId="29" xfId="0" applyFont="1" applyBorder="1" applyAlignment="1">
      <alignment horizontal="center" vertical="center"/>
    </xf>
    <xf numFmtId="0" fontId="12" fillId="0" borderId="30" xfId="0" applyFont="1" applyBorder="1" applyAlignment="1">
      <alignment horizontal="center" vertical="center"/>
    </xf>
    <xf numFmtId="0" fontId="12" fillId="0" borderId="31" xfId="0" applyFont="1" applyBorder="1" applyAlignment="1">
      <alignment horizontal="center" vertical="center"/>
    </xf>
    <xf numFmtId="0" fontId="12" fillId="0" borderId="32" xfId="0" applyFont="1" applyBorder="1" applyAlignment="1">
      <alignment horizontal="center"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2" fillId="0" borderId="12" xfId="0" applyFont="1" applyBorder="1" applyAlignment="1">
      <alignment horizontal="center" vertical="center"/>
    </xf>
    <xf numFmtId="0" fontId="12" fillId="0" borderId="33" xfId="0" applyFont="1" applyBorder="1" applyAlignment="1">
      <alignment horizontal="center" vertical="center"/>
    </xf>
    <xf numFmtId="0" fontId="12" fillId="0" borderId="34" xfId="0" applyFont="1" applyBorder="1" applyAlignment="1">
      <alignment horizontal="center" vertical="center"/>
    </xf>
    <xf numFmtId="0" fontId="12" fillId="0" borderId="35" xfId="0" applyFont="1" applyBorder="1" applyAlignment="1">
      <alignment horizontal="center" vertical="center"/>
    </xf>
    <xf numFmtId="0" fontId="12" fillId="0" borderId="36" xfId="0" applyFont="1" applyBorder="1" applyAlignment="1">
      <alignment horizontal="center" vertical="center"/>
    </xf>
    <xf numFmtId="0" fontId="12" fillId="0" borderId="11" xfId="0" applyFont="1" applyBorder="1" applyAlignment="1">
      <alignment horizontal="center" vertical="center"/>
    </xf>
    <xf numFmtId="0" fontId="12" fillId="0" borderId="16" xfId="0" applyFont="1" applyBorder="1" applyAlignment="1">
      <alignment horizontal="center" vertical="center"/>
    </xf>
    <xf numFmtId="0" fontId="0" fillId="0" borderId="0" xfId="0" applyBorder="1" applyAlignment="1">
      <alignment horizontal="center" vertical="center"/>
    </xf>
    <xf numFmtId="49" fontId="1" fillId="0" borderId="0" xfId="0" applyNumberFormat="1" applyFont="1" applyAlignment="1">
      <alignment wrapText="1"/>
    </xf>
    <xf numFmtId="0" fontId="0" fillId="0" borderId="0" xfId="0" applyBorder="1" applyAlignment="1">
      <alignment horizontal="center"/>
    </xf>
    <xf numFmtId="0" fontId="3" fillId="0" borderId="0" xfId="0" applyFont="1" applyBorder="1" applyAlignment="1">
      <alignment horizontal="left" shrinkToFit="1"/>
    </xf>
    <xf numFmtId="0" fontId="1" fillId="0" borderId="0" xfId="0" applyNumberFormat="1" applyFont="1" applyAlignment="1">
      <alignment wrapText="1"/>
    </xf>
    <xf numFmtId="0" fontId="0" fillId="0" borderId="0" xfId="0" applyBorder="1" applyAlignment="1">
      <alignment vertical="center"/>
    </xf>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6"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0" fillId="0" borderId="0" xfId="0" applyBorder="1" applyAlignment="1">
      <alignment horizontal="right" vertical="center"/>
    </xf>
    <xf numFmtId="0" fontId="0" fillId="0" borderId="0" xfId="0" applyBorder="1" applyAlignment="1">
      <alignment horizontal="left" vertical="center"/>
    </xf>
    <xf numFmtId="0" fontId="0" fillId="0" borderId="10" xfId="0" applyBorder="1" applyAlignment="1">
      <alignment horizontal="left"/>
    </xf>
    <xf numFmtId="0" fontId="0" fillId="0" borderId="12" xfId="0" applyFill="1" applyBorder="1" applyAlignment="1">
      <alignment/>
    </xf>
    <xf numFmtId="0" fontId="4" fillId="0" borderId="0" xfId="0" applyFont="1" applyFill="1" applyBorder="1" applyAlignment="1">
      <alignment horizontal="center" vertical="center" shrinkToFit="1"/>
    </xf>
    <xf numFmtId="0" fontId="3" fillId="0" borderId="0" xfId="0" applyFont="1" applyFill="1" applyBorder="1" applyAlignment="1">
      <alignment horizontal="left"/>
    </xf>
    <xf numFmtId="0" fontId="7" fillId="0" borderId="20" xfId="0" applyFont="1" applyFill="1" applyBorder="1" applyAlignment="1">
      <alignment shrinkToFit="1"/>
    </xf>
    <xf numFmtId="0" fontId="3" fillId="0" borderId="0" xfId="0" applyFont="1" applyFill="1" applyBorder="1" applyAlignment="1">
      <alignment horizontal="center" vertical="center"/>
    </xf>
    <xf numFmtId="0" fontId="0" fillId="0" borderId="0" xfId="0" applyBorder="1" applyAlignment="1">
      <alignment shrinkToFit="1"/>
    </xf>
    <xf numFmtId="0" fontId="0" fillId="0" borderId="19" xfId="0" applyBorder="1" applyAlignment="1">
      <alignment/>
    </xf>
    <xf numFmtId="0" fontId="0" fillId="0" borderId="20" xfId="0" applyBorder="1" applyAlignment="1">
      <alignment/>
    </xf>
    <xf numFmtId="0" fontId="12" fillId="0" borderId="37" xfId="0" applyFont="1" applyBorder="1" applyAlignment="1">
      <alignment horizontal="center" vertical="center"/>
    </xf>
    <xf numFmtId="0" fontId="12" fillId="0" borderId="10" xfId="0" applyFont="1" applyBorder="1" applyAlignment="1">
      <alignment horizontal="center" vertical="center"/>
    </xf>
    <xf numFmtId="0" fontId="12" fillId="0" borderId="15" xfId="0" applyFont="1" applyBorder="1" applyAlignment="1">
      <alignment horizontal="center" vertical="center"/>
    </xf>
    <xf numFmtId="0" fontId="12" fillId="0" borderId="38" xfId="0" applyFont="1" applyBorder="1" applyAlignment="1">
      <alignment horizontal="center" vertical="center"/>
    </xf>
    <xf numFmtId="0" fontId="12" fillId="0" borderId="17" xfId="0" applyFont="1" applyBorder="1" applyAlignment="1">
      <alignment horizontal="center" vertical="center"/>
    </xf>
    <xf numFmtId="0" fontId="12" fillId="0" borderId="0" xfId="0" applyFont="1" applyFill="1" applyBorder="1" applyAlignment="1">
      <alignment horizontal="center" vertical="center"/>
    </xf>
    <xf numFmtId="0" fontId="0" fillId="0" borderId="0" xfId="0"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7" fillId="0" borderId="0" xfId="0" applyFont="1" applyFill="1" applyBorder="1" applyAlignment="1">
      <alignment vertical="center"/>
    </xf>
    <xf numFmtId="0" fontId="0" fillId="0" borderId="20" xfId="0" applyBorder="1" applyAlignment="1">
      <alignment vertical="center"/>
    </xf>
    <xf numFmtId="0" fontId="0" fillId="0" borderId="19" xfId="0" applyBorder="1" applyAlignment="1">
      <alignment vertical="center"/>
    </xf>
    <xf numFmtId="0" fontId="0" fillId="0" borderId="0" xfId="0" applyBorder="1" applyAlignment="1">
      <alignment/>
    </xf>
    <xf numFmtId="0" fontId="0" fillId="0" borderId="0" xfId="0" applyAlignment="1">
      <alignment horizontal="center" shrinkToFit="1"/>
    </xf>
    <xf numFmtId="0" fontId="0" fillId="0" borderId="0" xfId="0" applyBorder="1" applyAlignment="1">
      <alignment horizontal="center" shrinkToFit="1"/>
    </xf>
    <xf numFmtId="0" fontId="0" fillId="0" borderId="0" xfId="0" applyAlignment="1">
      <alignment horizontal="center" vertical="center" shrinkToFit="1"/>
    </xf>
    <xf numFmtId="0" fontId="0" fillId="0" borderId="19" xfId="0" applyFont="1" applyFill="1" applyBorder="1" applyAlignment="1">
      <alignment/>
    </xf>
    <xf numFmtId="0" fontId="4" fillId="0" borderId="0" xfId="0" applyFont="1" applyBorder="1" applyAlignment="1">
      <alignment vertical="center" shrinkToFit="1"/>
    </xf>
    <xf numFmtId="0" fontId="5" fillId="0" borderId="10" xfId="0" applyFont="1" applyBorder="1" applyAlignment="1">
      <alignment horizontal="centerContinuous"/>
    </xf>
    <xf numFmtId="0" fontId="5" fillId="0" borderId="11" xfId="0" applyFont="1" applyBorder="1" applyAlignment="1">
      <alignment horizontal="centerContinuous"/>
    </xf>
    <xf numFmtId="0" fontId="5" fillId="0" borderId="12" xfId="0" applyFont="1" applyBorder="1" applyAlignment="1">
      <alignment horizontal="centerContinuous"/>
    </xf>
    <xf numFmtId="0" fontId="6" fillId="0" borderId="15" xfId="0" applyFont="1" applyBorder="1" applyAlignment="1">
      <alignment horizontal="centerContinuous"/>
    </xf>
    <xf numFmtId="0" fontId="6" fillId="0" borderId="17" xfId="0" applyFont="1" applyBorder="1" applyAlignment="1">
      <alignment horizontal="centerContinuous"/>
    </xf>
    <xf numFmtId="0" fontId="0" fillId="0" borderId="0" xfId="0" applyBorder="1" applyAlignment="1">
      <alignment horizontal="right" shrinkToFit="1"/>
    </xf>
    <xf numFmtId="0" fontId="7" fillId="0" borderId="11" xfId="0" applyFont="1" applyFill="1" applyBorder="1" applyAlignment="1">
      <alignment vertical="center"/>
    </xf>
    <xf numFmtId="0" fontId="0" fillId="0" borderId="11" xfId="0" applyFill="1" applyBorder="1" applyAlignment="1">
      <alignment vertical="center"/>
    </xf>
    <xf numFmtId="0" fontId="4" fillId="0" borderId="0" xfId="0" applyFont="1" applyBorder="1" applyAlignment="1">
      <alignment horizontal="center" vertical="center" shrinkToFit="1"/>
    </xf>
    <xf numFmtId="0" fontId="4" fillId="0" borderId="0" xfId="0" applyFont="1" applyFill="1" applyBorder="1" applyAlignment="1">
      <alignment vertical="center"/>
    </xf>
    <xf numFmtId="0" fontId="7" fillId="0" borderId="12" xfId="0" applyFont="1" applyFill="1" applyBorder="1" applyAlignment="1">
      <alignment shrinkToFit="1"/>
    </xf>
    <xf numFmtId="0" fontId="0" fillId="0" borderId="0" xfId="0" applyFill="1" applyBorder="1" applyAlignment="1">
      <alignment horizontal="right" vertical="center"/>
    </xf>
    <xf numFmtId="0" fontId="0" fillId="0" borderId="0" xfId="0" applyFill="1" applyBorder="1" applyAlignment="1">
      <alignment horizontal="center" vertical="center" shrinkToFit="1"/>
    </xf>
    <xf numFmtId="0" fontId="0" fillId="0" borderId="0" xfId="0" applyFill="1" applyBorder="1" applyAlignment="1">
      <alignment vertical="center" shrinkToFit="1"/>
    </xf>
    <xf numFmtId="0" fontId="4" fillId="0" borderId="0" xfId="0" applyFont="1" applyFill="1" applyBorder="1" applyAlignment="1">
      <alignment vertical="center" shrinkToFit="1"/>
    </xf>
    <xf numFmtId="0" fontId="7" fillId="0" borderId="0" xfId="0" applyFont="1" applyFill="1" applyBorder="1" applyAlignment="1">
      <alignment vertical="center" shrinkToFit="1"/>
    </xf>
    <xf numFmtId="0" fontId="7" fillId="0" borderId="0" xfId="0" applyFont="1" applyBorder="1" applyAlignment="1">
      <alignment shrinkToFit="1"/>
    </xf>
    <xf numFmtId="0" fontId="7" fillId="0" borderId="0" xfId="0" applyFont="1" applyFill="1" applyBorder="1" applyAlignment="1">
      <alignment horizontal="left"/>
    </xf>
    <xf numFmtId="0" fontId="7" fillId="0" borderId="11" xfId="0" applyFont="1" applyFill="1" applyBorder="1" applyAlignment="1">
      <alignment horizontal="left" shrinkToFit="1"/>
    </xf>
    <xf numFmtId="0" fontId="7" fillId="0" borderId="0" xfId="0" applyFont="1" applyFill="1" applyBorder="1" applyAlignment="1">
      <alignment shrinkToFit="1"/>
    </xf>
    <xf numFmtId="0" fontId="7" fillId="0" borderId="11" xfId="0" applyFont="1" applyFill="1" applyBorder="1" applyAlignment="1">
      <alignment shrinkToFit="1"/>
    </xf>
    <xf numFmtId="0" fontId="12" fillId="0" borderId="22" xfId="62" applyFont="1" applyBorder="1" applyAlignment="1">
      <alignment horizontal="center" vertical="center"/>
      <protection/>
    </xf>
    <xf numFmtId="194" fontId="12" fillId="0" borderId="38" xfId="62" applyNumberFormat="1" applyFont="1" applyBorder="1" applyAlignment="1" applyProtection="1">
      <alignment horizontal="center" vertical="center"/>
      <protection locked="0"/>
    </xf>
    <xf numFmtId="0" fontId="12" fillId="0" borderId="26" xfId="62" applyFont="1" applyBorder="1" applyAlignment="1">
      <alignment horizontal="center" vertical="center"/>
      <protection/>
    </xf>
    <xf numFmtId="0" fontId="12" fillId="0" borderId="12" xfId="62" applyFont="1" applyBorder="1" applyAlignment="1">
      <alignment horizontal="center" vertical="center"/>
      <protection/>
    </xf>
    <xf numFmtId="0" fontId="12" fillId="0" borderId="21" xfId="62" applyFont="1" applyBorder="1" applyAlignment="1">
      <alignment horizontal="center" vertical="center"/>
      <protection/>
    </xf>
    <xf numFmtId="0" fontId="12" fillId="0" borderId="27" xfId="62" applyFont="1" applyBorder="1" applyAlignment="1">
      <alignment horizontal="center" vertical="center"/>
      <protection/>
    </xf>
    <xf numFmtId="0" fontId="12" fillId="0" borderId="28" xfId="62" applyNumberFormat="1" applyFont="1" applyBorder="1" applyAlignment="1" applyProtection="1">
      <alignment horizontal="center" vertical="center"/>
      <protection locked="0"/>
    </xf>
    <xf numFmtId="0" fontId="12" fillId="0" borderId="29" xfId="62" applyFont="1" applyBorder="1" applyAlignment="1">
      <alignment horizontal="center" vertical="center"/>
      <protection/>
    </xf>
    <xf numFmtId="0" fontId="12" fillId="0" borderId="23" xfId="62" applyFont="1" applyBorder="1" applyAlignment="1">
      <alignment horizontal="center" vertical="center"/>
      <protection/>
    </xf>
    <xf numFmtId="194" fontId="12" fillId="0" borderId="28" xfId="62" applyNumberFormat="1" applyFont="1" applyBorder="1" applyAlignment="1" applyProtection="1">
      <alignment horizontal="center" vertical="center"/>
      <protection locked="0"/>
    </xf>
    <xf numFmtId="194" fontId="12" fillId="0" borderId="24" xfId="62" applyNumberFormat="1" applyFont="1" applyBorder="1" applyAlignment="1" applyProtection="1">
      <alignment horizontal="center" vertical="center"/>
      <protection locked="0"/>
    </xf>
    <xf numFmtId="0" fontId="12" fillId="0" borderId="32" xfId="62" applyFont="1" applyBorder="1" applyAlignment="1">
      <alignment horizontal="center" vertical="center"/>
      <protection/>
    </xf>
    <xf numFmtId="0" fontId="12" fillId="0" borderId="25" xfId="62" applyFont="1" applyBorder="1" applyAlignment="1">
      <alignment horizontal="center" vertical="center"/>
      <protection/>
    </xf>
    <xf numFmtId="0" fontId="12" fillId="0" borderId="39" xfId="62" applyFont="1" applyBorder="1" applyAlignment="1">
      <alignment horizontal="center" vertical="center"/>
      <protection/>
    </xf>
    <xf numFmtId="0" fontId="12" fillId="0" borderId="40" xfId="62" applyFont="1" applyBorder="1" applyAlignment="1">
      <alignment horizontal="center" vertical="center"/>
      <protection/>
    </xf>
    <xf numFmtId="0" fontId="12" fillId="0" borderId="33" xfId="62" applyFont="1" applyBorder="1" applyAlignment="1">
      <alignment horizontal="center" vertical="center"/>
      <protection/>
    </xf>
    <xf numFmtId="0" fontId="12" fillId="0" borderId="36" xfId="62" applyFont="1" applyBorder="1" applyAlignment="1">
      <alignment horizontal="center" vertical="center"/>
      <protection/>
    </xf>
    <xf numFmtId="0" fontId="12" fillId="0" borderId="34" xfId="62" applyFont="1" applyBorder="1" applyAlignment="1">
      <alignment horizontal="center" vertical="center"/>
      <protection/>
    </xf>
    <xf numFmtId="0" fontId="12" fillId="0" borderId="35" xfId="62" applyNumberFormat="1" applyFont="1" applyBorder="1" applyAlignment="1" applyProtection="1">
      <alignment horizontal="center" vertical="center"/>
      <protection locked="0"/>
    </xf>
    <xf numFmtId="31" fontId="0" fillId="0" borderId="11" xfId="0" applyNumberFormat="1" applyBorder="1" applyAlignment="1">
      <alignment horizontal="left"/>
    </xf>
    <xf numFmtId="0" fontId="3" fillId="0" borderId="11" xfId="0" applyFont="1" applyBorder="1" applyAlignment="1">
      <alignment horizontal="left" shrinkToFit="1"/>
    </xf>
    <xf numFmtId="0" fontId="7" fillId="0" borderId="10" xfId="0" applyFont="1" applyFill="1" applyBorder="1" applyAlignment="1">
      <alignment shrinkToFit="1"/>
    </xf>
    <xf numFmtId="0" fontId="7" fillId="0" borderId="15" xfId="0" applyFont="1" applyFill="1" applyBorder="1" applyAlignment="1">
      <alignment shrinkToFit="1"/>
    </xf>
    <xf numFmtId="0" fontId="7" fillId="0" borderId="14" xfId="0" applyFont="1" applyFill="1" applyBorder="1" applyAlignment="1">
      <alignment shrinkToFit="1"/>
    </xf>
    <xf numFmtId="31" fontId="0" fillId="0" borderId="0" xfId="0" applyNumberFormat="1" applyBorder="1" applyAlignment="1">
      <alignment horizontal="left"/>
    </xf>
    <xf numFmtId="0" fontId="0" fillId="0" borderId="11" xfId="0" applyBorder="1" applyAlignment="1">
      <alignment horizontal="left"/>
    </xf>
    <xf numFmtId="0" fontId="15" fillId="0" borderId="0" xfId="0" applyFont="1" applyAlignment="1">
      <alignment/>
    </xf>
    <xf numFmtId="0" fontId="7" fillId="0" borderId="0" xfId="0" applyFont="1" applyAlignment="1">
      <alignment shrinkToFit="1"/>
    </xf>
    <xf numFmtId="49" fontId="1" fillId="0" borderId="0" xfId="0" applyNumberFormat="1" applyFont="1" applyAlignment="1">
      <alignment horizontal="center" wrapText="1"/>
    </xf>
    <xf numFmtId="0" fontId="0" fillId="0" borderId="0" xfId="0" applyFill="1" applyBorder="1" applyAlignment="1">
      <alignment/>
    </xf>
    <xf numFmtId="0" fontId="11" fillId="0" borderId="0" xfId="0" applyFont="1" applyFill="1" applyBorder="1" applyAlignment="1">
      <alignment horizontal="center" vertical="center"/>
    </xf>
    <xf numFmtId="0" fontId="12" fillId="0" borderId="16" xfId="0" applyFont="1" applyBorder="1" applyAlignment="1">
      <alignment/>
    </xf>
    <xf numFmtId="0" fontId="11" fillId="0" borderId="0" xfId="0" applyFont="1" applyFill="1" applyBorder="1" applyAlignment="1">
      <alignment/>
    </xf>
    <xf numFmtId="0" fontId="12" fillId="0" borderId="0" xfId="0" applyFont="1" applyFill="1" applyBorder="1" applyAlignment="1">
      <alignment/>
    </xf>
    <xf numFmtId="0" fontId="12" fillId="0" borderId="0" xfId="0" applyFont="1" applyFill="1" applyBorder="1" applyAlignment="1">
      <alignment horizontal="left" vertical="center"/>
    </xf>
    <xf numFmtId="0" fontId="11" fillId="0" borderId="22" xfId="0" applyFont="1" applyBorder="1" applyAlignment="1">
      <alignment horizontal="left" vertical="center"/>
    </xf>
    <xf numFmtId="0" fontId="7" fillId="0" borderId="10" xfId="0" applyFont="1" applyFill="1" applyBorder="1" applyAlignment="1">
      <alignment/>
    </xf>
    <xf numFmtId="0" fontId="7" fillId="0" borderId="11" xfId="0" applyFont="1" applyFill="1" applyBorder="1" applyAlignment="1">
      <alignment/>
    </xf>
    <xf numFmtId="0" fontId="7" fillId="0" borderId="13" xfId="0" applyFont="1" applyFill="1" applyBorder="1" applyAlignment="1">
      <alignment/>
    </xf>
    <xf numFmtId="0" fontId="0" fillId="0" borderId="14" xfId="0" applyFill="1" applyBorder="1" applyAlignment="1">
      <alignment/>
    </xf>
    <xf numFmtId="0" fontId="7" fillId="0" borderId="15" xfId="0" applyFont="1" applyFill="1" applyBorder="1" applyAlignment="1">
      <alignment/>
    </xf>
    <xf numFmtId="0" fontId="7" fillId="0" borderId="20" xfId="0" applyFont="1" applyFill="1" applyBorder="1" applyAlignment="1">
      <alignment/>
    </xf>
    <xf numFmtId="0" fontId="7" fillId="0" borderId="12" xfId="0" applyFont="1" applyFill="1" applyBorder="1" applyAlignment="1">
      <alignment/>
    </xf>
    <xf numFmtId="0" fontId="7" fillId="0" borderId="14" xfId="0" applyFont="1" applyFill="1" applyBorder="1" applyAlignment="1">
      <alignment/>
    </xf>
    <xf numFmtId="0" fontId="7" fillId="0" borderId="16" xfId="0" applyFont="1" applyFill="1" applyBorder="1" applyAlignment="1">
      <alignment/>
    </xf>
    <xf numFmtId="0" fontId="7" fillId="0" borderId="17" xfId="0" applyFont="1" applyFill="1" applyBorder="1" applyAlignment="1">
      <alignment/>
    </xf>
    <xf numFmtId="0" fontId="0" fillId="0" borderId="19" xfId="0" applyBorder="1" applyAlignment="1">
      <alignment horizontal="left"/>
    </xf>
    <xf numFmtId="0" fontId="3" fillId="0" borderId="41" xfId="0" applyFont="1" applyBorder="1" applyAlignment="1">
      <alignment/>
    </xf>
    <xf numFmtId="0" fontId="7" fillId="0" borderId="41" xfId="0" applyFont="1" applyBorder="1" applyAlignment="1">
      <alignment/>
    </xf>
    <xf numFmtId="0" fontId="17" fillId="0" borderId="0" xfId="0" applyFont="1" applyAlignment="1">
      <alignment/>
    </xf>
    <xf numFmtId="0" fontId="18" fillId="0" borderId="0" xfId="0" applyFont="1" applyAlignment="1">
      <alignment shrinkToFit="1"/>
    </xf>
    <xf numFmtId="0" fontId="11" fillId="0" borderId="0" xfId="0" applyFont="1" applyAlignment="1">
      <alignment shrinkToFit="1"/>
    </xf>
    <xf numFmtId="0" fontId="11" fillId="0" borderId="21" xfId="0" applyFont="1" applyBorder="1" applyAlignment="1">
      <alignment horizontal="center" vertical="center" shrinkToFit="1"/>
    </xf>
    <xf numFmtId="0" fontId="11" fillId="0" borderId="22"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20" xfId="0" applyFont="1" applyBorder="1" applyAlignment="1">
      <alignment horizontal="center" vertical="center" shrinkToFit="1"/>
    </xf>
    <xf numFmtId="0" fontId="11" fillId="0" borderId="0" xfId="0" applyFont="1" applyBorder="1" applyAlignment="1">
      <alignment shrinkToFit="1"/>
    </xf>
    <xf numFmtId="0" fontId="18" fillId="0" borderId="0" xfId="0" applyFont="1" applyAlignment="1">
      <alignment/>
    </xf>
    <xf numFmtId="0" fontId="19" fillId="0" borderId="0" xfId="0" applyFont="1" applyAlignment="1">
      <alignment/>
    </xf>
    <xf numFmtId="0" fontId="20" fillId="0" borderId="0" xfId="0" applyFont="1" applyAlignment="1">
      <alignment/>
    </xf>
    <xf numFmtId="49" fontId="1" fillId="0" borderId="0" xfId="0" applyNumberFormat="1" applyFont="1" applyFill="1" applyAlignment="1">
      <alignment wrapText="1"/>
    </xf>
    <xf numFmtId="49" fontId="1" fillId="0" borderId="0" xfId="0" applyNumberFormat="1" applyFont="1" applyFill="1" applyAlignment="1">
      <alignment horizontal="center" wrapText="1"/>
    </xf>
    <xf numFmtId="0" fontId="1" fillId="0" borderId="0" xfId="0" applyNumberFormat="1" applyFont="1" applyFill="1" applyAlignment="1">
      <alignment wrapText="1"/>
    </xf>
    <xf numFmtId="0" fontId="0" fillId="0" borderId="42" xfId="0" applyBorder="1" applyAlignment="1">
      <alignment/>
    </xf>
    <xf numFmtId="0" fontId="0" fillId="0" borderId="42" xfId="0"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0" fillId="0" borderId="48" xfId="0" applyBorder="1" applyAlignment="1">
      <alignment/>
    </xf>
    <xf numFmtId="0" fontId="0" fillId="0" borderId="49" xfId="0" applyBorder="1" applyAlignment="1">
      <alignment vertical="center"/>
    </xf>
    <xf numFmtId="0" fontId="0" fillId="0" borderId="42" xfId="0" applyFill="1" applyBorder="1" applyAlignment="1">
      <alignment vertical="center"/>
    </xf>
    <xf numFmtId="0" fontId="0" fillId="0" borderId="50" xfId="0" applyBorder="1" applyAlignment="1">
      <alignment vertical="center"/>
    </xf>
    <xf numFmtId="0" fontId="0" fillId="0" borderId="44" xfId="0" applyFill="1" applyBorder="1" applyAlignment="1">
      <alignment vertical="center"/>
    </xf>
    <xf numFmtId="0" fontId="0" fillId="0" borderId="51" xfId="0" applyBorder="1" applyAlignment="1">
      <alignment vertical="center"/>
    </xf>
    <xf numFmtId="0" fontId="0" fillId="0" borderId="52" xfId="0" applyBorder="1" applyAlignment="1">
      <alignment vertical="center"/>
    </xf>
    <xf numFmtId="0" fontId="0" fillId="0" borderId="16" xfId="0" applyFill="1" applyBorder="1" applyAlignment="1">
      <alignment horizontal="center" vertical="center"/>
    </xf>
    <xf numFmtId="0" fontId="0" fillId="0" borderId="48" xfId="0" applyFill="1" applyBorder="1" applyAlignment="1">
      <alignment horizontal="center" vertical="center"/>
    </xf>
    <xf numFmtId="0" fontId="0" fillId="0" borderId="53" xfId="0" applyBorder="1" applyAlignment="1">
      <alignment vertical="center"/>
    </xf>
    <xf numFmtId="0" fontId="0" fillId="0" borderId="17" xfId="0" applyFill="1" applyBorder="1" applyAlignment="1">
      <alignment horizontal="center" vertical="center"/>
    </xf>
    <xf numFmtId="0" fontId="0" fillId="0" borderId="54" xfId="0" applyBorder="1" applyAlignment="1">
      <alignment vertical="center"/>
    </xf>
    <xf numFmtId="0" fontId="0" fillId="0" borderId="55" xfId="0" applyBorder="1" applyAlignment="1">
      <alignment vertical="center"/>
    </xf>
    <xf numFmtId="0" fontId="0" fillId="0" borderId="55" xfId="0" applyFill="1" applyBorder="1" applyAlignment="1">
      <alignment horizontal="center" vertical="center"/>
    </xf>
    <xf numFmtId="0" fontId="0" fillId="0" borderId="51" xfId="0" applyFill="1" applyBorder="1" applyAlignment="1">
      <alignment horizontal="center" vertical="center"/>
    </xf>
    <xf numFmtId="0" fontId="0" fillId="0" borderId="56"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0" fillId="0" borderId="48" xfId="0" applyFill="1" applyBorder="1" applyAlignment="1">
      <alignment vertical="center"/>
    </xf>
    <xf numFmtId="0" fontId="0" fillId="0" borderId="0" xfId="0" applyFont="1" applyFill="1" applyBorder="1" applyAlignment="1">
      <alignment horizontal="left" vertical="center" shrinkToFit="1"/>
    </xf>
    <xf numFmtId="0" fontId="0" fillId="0" borderId="0" xfId="61" applyFont="1" applyFill="1" applyBorder="1" applyAlignment="1">
      <alignment horizontal="left" vertical="center" shrinkToFit="1"/>
      <protection/>
    </xf>
    <xf numFmtId="0" fontId="0" fillId="0" borderId="43" xfId="0" applyBorder="1" applyAlignment="1">
      <alignment/>
    </xf>
    <xf numFmtId="0" fontId="0" fillId="0" borderId="41"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46" xfId="0" applyFill="1" applyBorder="1" applyAlignment="1">
      <alignment horizontal="center" vertical="center"/>
    </xf>
    <xf numFmtId="0" fontId="0" fillId="0" borderId="64" xfId="0" applyBorder="1" applyAlignment="1">
      <alignment vertical="center"/>
    </xf>
    <xf numFmtId="0" fontId="0" fillId="0" borderId="55" xfId="0" applyFill="1" applyBorder="1" applyAlignment="1">
      <alignment vertical="center" shrinkToFit="1"/>
    </xf>
    <xf numFmtId="0" fontId="0" fillId="0" borderId="65" xfId="0" applyBorder="1" applyAlignment="1">
      <alignment horizontal="center" vertical="center" shrinkToFit="1"/>
    </xf>
    <xf numFmtId="0" fontId="7" fillId="0" borderId="66" xfId="0" applyFont="1" applyBorder="1" applyAlignment="1">
      <alignment horizontal="center" vertical="center" shrinkToFit="1"/>
    </xf>
    <xf numFmtId="0" fontId="7" fillId="0" borderId="67" xfId="0" applyFont="1" applyFill="1" applyBorder="1" applyAlignment="1">
      <alignment horizontal="center" vertical="center" shrinkToFit="1"/>
    </xf>
    <xf numFmtId="0" fontId="3" fillId="0" borderId="68" xfId="0" applyFont="1" applyBorder="1" applyAlignment="1">
      <alignment horizontal="center" vertical="center" shrinkToFit="1"/>
    </xf>
    <xf numFmtId="0" fontId="3" fillId="0" borderId="69" xfId="0" applyFont="1" applyBorder="1" applyAlignment="1">
      <alignment horizontal="center" vertical="center" shrinkToFit="1"/>
    </xf>
    <xf numFmtId="0" fontId="3" fillId="0" borderId="70" xfId="0" applyFont="1" applyFill="1" applyBorder="1" applyAlignment="1">
      <alignment horizontal="center" vertical="center" shrinkToFit="1"/>
    </xf>
    <xf numFmtId="0" fontId="3" fillId="0" borderId="69" xfId="0" applyFont="1" applyBorder="1" applyAlignment="1">
      <alignment horizontal="left" vertical="center" shrinkToFit="1"/>
    </xf>
    <xf numFmtId="0" fontId="3" fillId="0" borderId="71" xfId="0" applyFont="1" applyBorder="1" applyAlignment="1">
      <alignment horizontal="center" vertical="center" shrinkToFit="1"/>
    </xf>
    <xf numFmtId="0" fontId="3" fillId="0" borderId="72" xfId="0" applyFont="1" applyBorder="1" applyAlignment="1">
      <alignment horizontal="left" vertical="center" shrinkToFit="1"/>
    </xf>
    <xf numFmtId="0" fontId="3" fillId="0" borderId="73" xfId="0" applyFont="1" applyFill="1" applyBorder="1" applyAlignment="1">
      <alignment horizontal="center" vertical="center" shrinkToFit="1"/>
    </xf>
    <xf numFmtId="0" fontId="0" fillId="0" borderId="0" xfId="0" applyAlignment="1">
      <alignment horizontal="left" vertical="center"/>
    </xf>
    <xf numFmtId="0" fontId="0" fillId="0" borderId="0" xfId="0" applyFill="1" applyAlignment="1">
      <alignment horizontal="left" vertical="center"/>
    </xf>
    <xf numFmtId="0" fontId="0" fillId="0" borderId="74" xfId="0" applyBorder="1" applyAlignment="1">
      <alignment horizontal="center" vertical="center"/>
    </xf>
    <xf numFmtId="0" fontId="3" fillId="0" borderId="75" xfId="0" applyFont="1" applyBorder="1" applyAlignment="1">
      <alignment horizontal="center" vertical="center"/>
    </xf>
    <xf numFmtId="0" fontId="3" fillId="0" borderId="76" xfId="0" applyFont="1" applyFill="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vertical="center"/>
    </xf>
    <xf numFmtId="0" fontId="3" fillId="0" borderId="69" xfId="0" applyFont="1" applyBorder="1" applyAlignment="1">
      <alignment horizontal="left" vertical="center"/>
    </xf>
    <xf numFmtId="0" fontId="3" fillId="0" borderId="70" xfId="0" applyFont="1" applyBorder="1" applyAlignment="1">
      <alignment horizontal="left" vertical="center"/>
    </xf>
    <xf numFmtId="0" fontId="3" fillId="0" borderId="71" xfId="0" applyFont="1" applyBorder="1" applyAlignment="1">
      <alignment horizontal="center" vertical="center"/>
    </xf>
    <xf numFmtId="0" fontId="3" fillId="0" borderId="72" xfId="0" applyFont="1" applyBorder="1" applyAlignment="1">
      <alignment horizontal="left" vertical="center"/>
    </xf>
    <xf numFmtId="0" fontId="3" fillId="0" borderId="73" xfId="0" applyFont="1" applyFill="1" applyBorder="1" applyAlignment="1">
      <alignment horizontal="left" vertical="center"/>
    </xf>
    <xf numFmtId="0" fontId="3" fillId="0" borderId="69" xfId="0" applyFont="1" applyBorder="1" applyAlignment="1">
      <alignment vertical="center" shrinkToFit="1"/>
    </xf>
    <xf numFmtId="0" fontId="4" fillId="0" borderId="69" xfId="61" applyFont="1" applyFill="1" applyBorder="1" applyAlignment="1">
      <alignment horizontal="left" vertical="center" shrinkToFit="1"/>
      <protection/>
    </xf>
    <xf numFmtId="0" fontId="4" fillId="0" borderId="70" xfId="0" applyFont="1" applyFill="1" applyBorder="1" applyAlignment="1">
      <alignment horizontal="left" vertical="center" shrinkToFit="1"/>
    </xf>
    <xf numFmtId="0" fontId="4" fillId="0" borderId="69" xfId="0" applyFont="1" applyFill="1" applyBorder="1" applyAlignment="1">
      <alignment horizontal="left" vertical="center" shrinkToFit="1"/>
    </xf>
    <xf numFmtId="0" fontId="4" fillId="0" borderId="70" xfId="61" applyFont="1" applyFill="1" applyBorder="1" applyAlignment="1">
      <alignment horizontal="left" vertical="center" shrinkToFit="1"/>
      <protection/>
    </xf>
    <xf numFmtId="0" fontId="4" fillId="0" borderId="69" xfId="0" applyNumberFormat="1" applyFont="1" applyFill="1" applyBorder="1" applyAlignment="1">
      <alignment horizontal="left" vertical="center" shrinkToFit="1"/>
    </xf>
    <xf numFmtId="0" fontId="4" fillId="0" borderId="69" xfId="0" applyFont="1" applyBorder="1" applyAlignment="1">
      <alignment vertical="center"/>
    </xf>
    <xf numFmtId="0" fontId="0" fillId="0" borderId="69" xfId="0" applyBorder="1" applyAlignment="1">
      <alignment horizontal="left" vertical="center"/>
    </xf>
    <xf numFmtId="0" fontId="4" fillId="0" borderId="69" xfId="0" applyFont="1" applyBorder="1" applyAlignment="1">
      <alignment horizontal="left" vertical="center"/>
    </xf>
    <xf numFmtId="0" fontId="4" fillId="0" borderId="70" xfId="0" applyFont="1" applyBorder="1" applyAlignment="1">
      <alignment vertical="center"/>
    </xf>
    <xf numFmtId="0" fontId="4" fillId="0" borderId="72" xfId="0" applyFont="1" applyBorder="1" applyAlignment="1">
      <alignment horizontal="center" vertical="center"/>
    </xf>
    <xf numFmtId="0" fontId="4" fillId="0" borderId="73" xfId="0" applyFont="1" applyFill="1" applyBorder="1" applyAlignment="1">
      <alignment horizontal="left" vertical="center" shrinkToFit="1"/>
    </xf>
    <xf numFmtId="0" fontId="3" fillId="0" borderId="0" xfId="0" applyFont="1" applyAlignment="1">
      <alignment horizontal="left" vertical="center"/>
    </xf>
    <xf numFmtId="0" fontId="4" fillId="0" borderId="0" xfId="0" applyFont="1" applyFill="1" applyAlignment="1">
      <alignment horizontal="left" vertical="center"/>
    </xf>
    <xf numFmtId="0" fontId="0" fillId="0" borderId="0" xfId="0" applyNumberFormat="1" applyFont="1" applyFill="1" applyBorder="1" applyAlignment="1">
      <alignment horizontal="left" vertical="center" shrinkToFit="1"/>
    </xf>
    <xf numFmtId="0" fontId="4" fillId="0" borderId="77" xfId="0" applyFont="1" applyBorder="1" applyAlignment="1">
      <alignment vertical="center"/>
    </xf>
    <xf numFmtId="0" fontId="4" fillId="0" borderId="77" xfId="0" applyFont="1" applyBorder="1" applyAlignment="1">
      <alignment horizontal="left" vertical="center"/>
    </xf>
    <xf numFmtId="0" fontId="3" fillId="0" borderId="78" xfId="0" applyFont="1" applyBorder="1" applyAlignment="1">
      <alignment horizontal="center" vertical="center"/>
    </xf>
    <xf numFmtId="0" fontId="3" fillId="0" borderId="79" xfId="0" applyFont="1" applyBorder="1" applyAlignment="1">
      <alignment horizontal="left" vertical="center"/>
    </xf>
    <xf numFmtId="0" fontId="4" fillId="0" borderId="80" xfId="0" applyFont="1" applyBorder="1" applyAlignment="1">
      <alignment horizontal="center" vertical="center"/>
    </xf>
    <xf numFmtId="0" fontId="4" fillId="0" borderId="81" xfId="0" applyFont="1" applyFill="1" applyBorder="1" applyAlignment="1">
      <alignment horizontal="left" vertical="center" shrinkToFit="1"/>
    </xf>
    <xf numFmtId="0" fontId="0" fillId="0" borderId="69" xfId="0" applyBorder="1" applyAlignment="1">
      <alignment horizontal="left"/>
    </xf>
    <xf numFmtId="0" fontId="0" fillId="0" borderId="77" xfId="0" applyBorder="1" applyAlignment="1">
      <alignment horizontal="left"/>
    </xf>
    <xf numFmtId="0" fontId="0" fillId="0" borderId="70" xfId="0" applyFill="1" applyBorder="1" applyAlignment="1">
      <alignment horizontal="left"/>
    </xf>
    <xf numFmtId="0" fontId="0" fillId="0" borderId="72" xfId="0" applyBorder="1" applyAlignment="1">
      <alignment horizontal="left"/>
    </xf>
    <xf numFmtId="0" fontId="0" fillId="0" borderId="82" xfId="0" applyBorder="1" applyAlignment="1">
      <alignment horizontal="left"/>
    </xf>
    <xf numFmtId="0" fontId="0" fillId="0" borderId="73" xfId="0" applyFill="1" applyBorder="1" applyAlignment="1">
      <alignment horizontal="left"/>
    </xf>
    <xf numFmtId="0" fontId="22" fillId="0" borderId="65" xfId="0" applyFont="1" applyBorder="1" applyAlignment="1">
      <alignment horizontal="center" vertical="center"/>
    </xf>
    <xf numFmtId="0" fontId="23" fillId="0" borderId="66" xfId="0" applyFont="1" applyBorder="1" applyAlignment="1">
      <alignment horizontal="center" vertical="center"/>
    </xf>
    <xf numFmtId="0" fontId="23" fillId="0" borderId="67" xfId="0" applyFont="1" applyFill="1" applyBorder="1" applyAlignment="1">
      <alignment horizontal="center" vertical="center"/>
    </xf>
    <xf numFmtId="0" fontId="23" fillId="0" borderId="68" xfId="0" applyFont="1" applyBorder="1" applyAlignment="1">
      <alignment horizontal="center" vertical="center"/>
    </xf>
    <xf numFmtId="0" fontId="22" fillId="0" borderId="69" xfId="0" applyFont="1" applyBorder="1" applyAlignment="1">
      <alignment vertical="center" shrinkToFit="1"/>
    </xf>
    <xf numFmtId="0" fontId="22" fillId="0" borderId="69" xfId="0" applyFont="1" applyBorder="1" applyAlignment="1">
      <alignment horizontal="left" vertical="center" shrinkToFit="1"/>
    </xf>
    <xf numFmtId="0" fontId="22" fillId="0" borderId="69" xfId="0" applyFont="1" applyFill="1" applyBorder="1" applyAlignment="1">
      <alignment horizontal="left" vertical="center" shrinkToFit="1"/>
    </xf>
    <xf numFmtId="0" fontId="22" fillId="0" borderId="70" xfId="0" applyFont="1" applyFill="1" applyBorder="1" applyAlignment="1">
      <alignment horizontal="left" vertical="center" shrinkToFit="1"/>
    </xf>
    <xf numFmtId="0" fontId="22" fillId="0" borderId="69" xfId="61" applyFont="1" applyFill="1" applyBorder="1" applyAlignment="1">
      <alignment horizontal="left" vertical="center" shrinkToFit="1"/>
      <protection/>
    </xf>
    <xf numFmtId="0" fontId="22" fillId="0" borderId="69" xfId="0" applyNumberFormat="1" applyFont="1" applyFill="1" applyBorder="1" applyAlignment="1">
      <alignment horizontal="left" vertical="center" shrinkToFit="1"/>
    </xf>
    <xf numFmtId="0" fontId="22" fillId="0" borderId="69" xfId="0" applyFont="1" applyBorder="1" applyAlignment="1">
      <alignment vertical="center"/>
    </xf>
    <xf numFmtId="0" fontId="23" fillId="0" borderId="69" xfId="0" applyFont="1" applyBorder="1" applyAlignment="1">
      <alignment vertical="center"/>
    </xf>
    <xf numFmtId="0" fontId="22" fillId="0" borderId="69" xfId="0" applyFont="1" applyBorder="1" applyAlignment="1">
      <alignment horizontal="left" vertical="center"/>
    </xf>
    <xf numFmtId="0" fontId="22" fillId="0" borderId="69" xfId="0" applyFont="1" applyBorder="1" applyAlignment="1">
      <alignment horizontal="center" vertical="center"/>
    </xf>
    <xf numFmtId="0" fontId="23" fillId="0" borderId="69" xfId="0" applyFont="1" applyBorder="1" applyAlignment="1">
      <alignment horizontal="left" vertical="center"/>
    </xf>
    <xf numFmtId="0" fontId="24" fillId="0" borderId="69" xfId="0" applyFont="1" applyBorder="1" applyAlignment="1">
      <alignment horizontal="left" vertical="center"/>
    </xf>
    <xf numFmtId="0" fontId="24" fillId="0" borderId="69" xfId="0" applyFont="1" applyBorder="1" applyAlignment="1">
      <alignment horizontal="center" vertical="center"/>
    </xf>
    <xf numFmtId="0" fontId="22" fillId="0" borderId="69" xfId="0" applyFont="1" applyBorder="1" applyAlignment="1">
      <alignment horizontal="left"/>
    </xf>
    <xf numFmtId="0" fontId="23" fillId="0" borderId="71" xfId="0" applyFont="1" applyBorder="1" applyAlignment="1">
      <alignment horizontal="center" vertical="center"/>
    </xf>
    <xf numFmtId="0" fontId="0" fillId="0" borderId="0" xfId="0" applyAlignment="1">
      <alignment horizontal="left"/>
    </xf>
    <xf numFmtId="0" fontId="0" fillId="0" borderId="0" xfId="0" applyFill="1" applyAlignment="1">
      <alignment horizontal="left"/>
    </xf>
    <xf numFmtId="0" fontId="0" fillId="0" borderId="83" xfId="0" applyBorder="1" applyAlignment="1">
      <alignment horizontal="center" vertical="center"/>
    </xf>
    <xf numFmtId="0" fontId="3" fillId="0" borderId="84" xfId="0" applyFont="1" applyBorder="1" applyAlignment="1">
      <alignment horizontal="center" vertical="center"/>
    </xf>
    <xf numFmtId="0" fontId="3" fillId="0" borderId="85" xfId="0" applyFont="1" applyFill="1" applyBorder="1" applyAlignment="1">
      <alignment horizontal="center" vertical="center"/>
    </xf>
    <xf numFmtId="0" fontId="3" fillId="0" borderId="86" xfId="0" applyFont="1" applyBorder="1" applyAlignment="1">
      <alignment horizontal="center" vertical="center"/>
    </xf>
    <xf numFmtId="0" fontId="0" fillId="0" borderId="87" xfId="0" applyFont="1" applyBorder="1" applyAlignment="1">
      <alignment horizontal="left" vertical="center" shrinkToFit="1"/>
    </xf>
    <xf numFmtId="0" fontId="0" fillId="0" borderId="87" xfId="0" applyFont="1" applyFill="1" applyBorder="1" applyAlignment="1">
      <alignment horizontal="left" vertical="center" shrinkToFit="1"/>
    </xf>
    <xf numFmtId="0" fontId="4" fillId="0" borderId="88" xfId="0" applyFont="1" applyFill="1" applyBorder="1" applyAlignment="1">
      <alignment horizontal="left" vertical="center" shrinkToFit="1"/>
    </xf>
    <xf numFmtId="0" fontId="3" fillId="0" borderId="89" xfId="0" applyFont="1" applyBorder="1" applyAlignment="1">
      <alignment horizontal="center" vertical="center"/>
    </xf>
    <xf numFmtId="0" fontId="0" fillId="0" borderId="90" xfId="0" applyFont="1" applyBorder="1" applyAlignment="1">
      <alignment horizontal="left" vertical="center" shrinkToFit="1"/>
    </xf>
    <xf numFmtId="0" fontId="0" fillId="0" borderId="90" xfId="61" applyFont="1" applyFill="1" applyBorder="1" applyAlignment="1">
      <alignment horizontal="left" vertical="center" shrinkToFit="1"/>
      <protection/>
    </xf>
    <xf numFmtId="0" fontId="4" fillId="0" borderId="91" xfId="0" applyFont="1" applyFill="1" applyBorder="1" applyAlignment="1">
      <alignment horizontal="left" vertical="center" shrinkToFit="1"/>
    </xf>
    <xf numFmtId="0" fontId="0" fillId="0" borderId="90" xfId="0" applyNumberFormat="1" applyFont="1" applyFill="1" applyBorder="1" applyAlignment="1">
      <alignment horizontal="left" vertical="center" shrinkToFit="1"/>
    </xf>
    <xf numFmtId="0" fontId="3" fillId="0" borderId="90" xfId="0" applyFont="1" applyBorder="1" applyAlignment="1">
      <alignment horizontal="left" vertical="center" shrinkToFit="1"/>
    </xf>
    <xf numFmtId="0" fontId="0" fillId="0" borderId="90" xfId="0" applyBorder="1" applyAlignment="1">
      <alignment horizontal="left" vertical="center" shrinkToFit="1"/>
    </xf>
    <xf numFmtId="0" fontId="4" fillId="0" borderId="90" xfId="0" applyFont="1" applyBorder="1" applyAlignment="1">
      <alignment horizontal="left" vertical="center"/>
    </xf>
    <xf numFmtId="0" fontId="3" fillId="0" borderId="90" xfId="0" applyFont="1" applyBorder="1" applyAlignment="1">
      <alignment horizontal="left" vertical="center"/>
    </xf>
    <xf numFmtId="0" fontId="0" fillId="0" borderId="90" xfId="0" applyBorder="1" applyAlignment="1">
      <alignment horizontal="left" vertical="center"/>
    </xf>
    <xf numFmtId="0" fontId="0" fillId="0" borderId="90" xfId="0" applyBorder="1" applyAlignment="1">
      <alignment horizontal="left"/>
    </xf>
    <xf numFmtId="0" fontId="0" fillId="0" borderId="89" xfId="0" applyBorder="1" applyAlignment="1">
      <alignment horizontal="center"/>
    </xf>
    <xf numFmtId="0" fontId="0" fillId="0" borderId="91" xfId="0" applyFill="1" applyBorder="1" applyAlignment="1">
      <alignment horizontal="left" shrinkToFit="1"/>
    </xf>
    <xf numFmtId="0" fontId="0" fillId="0" borderId="92" xfId="0" applyBorder="1" applyAlignment="1">
      <alignment horizontal="center"/>
    </xf>
    <xf numFmtId="0" fontId="0" fillId="0" borderId="93" xfId="0" applyBorder="1" applyAlignment="1">
      <alignment horizontal="left"/>
    </xf>
    <xf numFmtId="0" fontId="4" fillId="0" borderId="94" xfId="0" applyFont="1" applyFill="1" applyBorder="1" applyAlignment="1">
      <alignment horizontal="left" vertical="center" shrinkToFit="1"/>
    </xf>
    <xf numFmtId="0" fontId="4" fillId="0" borderId="0" xfId="0" applyFont="1" applyFill="1" applyBorder="1" applyAlignment="1">
      <alignment horizontal="left" vertical="center" shrinkToFit="1"/>
    </xf>
    <xf numFmtId="0" fontId="3" fillId="0" borderId="92" xfId="0" applyFont="1" applyBorder="1" applyAlignment="1">
      <alignment horizontal="center" vertical="center"/>
    </xf>
    <xf numFmtId="0" fontId="7" fillId="0" borderId="13" xfId="0" applyFont="1" applyFill="1" applyBorder="1" applyAlignment="1">
      <alignment horizontal="left" shrinkToFit="1"/>
    </xf>
    <xf numFmtId="0" fontId="7" fillId="0" borderId="14" xfId="0" applyFont="1" applyFill="1" applyBorder="1" applyAlignment="1">
      <alignment horizontal="left" shrinkToFit="1"/>
    </xf>
    <xf numFmtId="0" fontId="3" fillId="0" borderId="0" xfId="0" applyFont="1" applyBorder="1" applyAlignment="1">
      <alignment horizontal="left" shrinkToFit="1"/>
    </xf>
    <xf numFmtId="0" fontId="3" fillId="0" borderId="11" xfId="0" applyFont="1" applyBorder="1" applyAlignment="1">
      <alignment horizontal="left" shrinkToFit="1"/>
    </xf>
    <xf numFmtId="0" fontId="7" fillId="0" borderId="10" xfId="0" applyFont="1" applyFill="1" applyBorder="1" applyAlignment="1">
      <alignment horizontal="left" shrinkToFit="1"/>
    </xf>
    <xf numFmtId="0" fontId="7" fillId="0" borderId="12" xfId="0" applyFont="1" applyFill="1" applyBorder="1" applyAlignment="1">
      <alignment horizontal="left" shrinkToFit="1"/>
    </xf>
    <xf numFmtId="0" fontId="7" fillId="0" borderId="13" xfId="0" applyFont="1" applyFill="1" applyBorder="1" applyAlignment="1">
      <alignment horizontal="center" shrinkToFit="1"/>
    </xf>
    <xf numFmtId="0" fontId="7" fillId="0" borderId="14" xfId="0" applyFont="1" applyFill="1" applyBorder="1" applyAlignment="1">
      <alignment horizontal="center" shrinkToFit="1"/>
    </xf>
    <xf numFmtId="0" fontId="7" fillId="0" borderId="15" xfId="0" applyFont="1" applyFill="1" applyBorder="1" applyAlignment="1">
      <alignment horizontal="center" shrinkToFit="1"/>
    </xf>
    <xf numFmtId="0" fontId="7" fillId="0" borderId="17" xfId="0" applyFont="1" applyFill="1" applyBorder="1" applyAlignment="1">
      <alignment horizontal="center" shrinkToFit="1"/>
    </xf>
    <xf numFmtId="0" fontId="7" fillId="0" borderId="15" xfId="0" applyFont="1" applyFill="1" applyBorder="1" applyAlignment="1">
      <alignment horizontal="left" shrinkToFit="1"/>
    </xf>
    <xf numFmtId="0" fontId="7" fillId="0" borderId="17" xfId="0" applyFont="1" applyFill="1" applyBorder="1" applyAlignment="1">
      <alignment horizontal="left" shrinkToFit="1"/>
    </xf>
    <xf numFmtId="0" fontId="7" fillId="0" borderId="11" xfId="0" applyFont="1" applyFill="1" applyBorder="1" applyAlignment="1">
      <alignment horizontal="left" shrinkToFit="1"/>
    </xf>
    <xf numFmtId="0" fontId="12" fillId="0" borderId="0" xfId="0" applyFont="1" applyFill="1" applyBorder="1" applyAlignment="1">
      <alignment horizontal="center" vertical="center"/>
    </xf>
    <xf numFmtId="0" fontId="0" fillId="0" borderId="0" xfId="0" applyFill="1" applyBorder="1" applyAlignment="1">
      <alignment horizontal="center" vertical="center"/>
    </xf>
    <xf numFmtId="49" fontId="1" fillId="0" borderId="0" xfId="0" applyNumberFormat="1" applyFont="1" applyAlignment="1">
      <alignment horizontal="center" wrapText="1"/>
    </xf>
    <xf numFmtId="0" fontId="11"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12" fillId="33" borderId="95" xfId="0" applyFont="1" applyFill="1" applyBorder="1" applyAlignment="1">
      <alignment horizontal="center" vertical="center"/>
    </xf>
    <xf numFmtId="0" fontId="0" fillId="33" borderId="96" xfId="0" applyFill="1" applyBorder="1" applyAlignment="1">
      <alignment horizontal="center" vertical="center"/>
    </xf>
    <xf numFmtId="0" fontId="0" fillId="33" borderId="97" xfId="0" applyFill="1" applyBorder="1" applyAlignment="1">
      <alignment horizontal="center" vertical="center"/>
    </xf>
    <xf numFmtId="0" fontId="12" fillId="33" borderId="98" xfId="0" applyFont="1" applyFill="1" applyBorder="1" applyAlignment="1">
      <alignment horizontal="center" vertical="center"/>
    </xf>
    <xf numFmtId="0" fontId="12" fillId="33" borderId="99" xfId="0" applyFont="1" applyFill="1" applyBorder="1" applyAlignment="1">
      <alignment horizontal="center" vertical="center"/>
    </xf>
    <xf numFmtId="0" fontId="12" fillId="33" borderId="100" xfId="0" applyFont="1" applyFill="1" applyBorder="1" applyAlignment="1">
      <alignment horizontal="center" vertical="center"/>
    </xf>
    <xf numFmtId="0" fontId="11" fillId="0" borderId="19" xfId="0" applyFont="1" applyBorder="1" applyAlignment="1">
      <alignment horizontal="center" vertical="center"/>
    </xf>
    <xf numFmtId="0" fontId="13" fillId="0" borderId="41" xfId="0" applyFont="1" applyBorder="1" applyAlignment="1">
      <alignment horizontal="center" vertical="center"/>
    </xf>
    <xf numFmtId="0" fontId="13"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101" xfId="0" applyFont="1" applyBorder="1" applyAlignment="1">
      <alignment horizontal="center" vertical="center"/>
    </xf>
    <xf numFmtId="0" fontId="12" fillId="33" borderId="102" xfId="62" applyFont="1" applyFill="1" applyBorder="1" applyAlignment="1">
      <alignment horizontal="center" vertical="center"/>
      <protection/>
    </xf>
    <xf numFmtId="0" fontId="14" fillId="33" borderId="103" xfId="62" applyFill="1" applyBorder="1" applyAlignment="1">
      <alignment horizontal="center" vertical="center"/>
      <protection/>
    </xf>
    <xf numFmtId="0" fontId="14" fillId="33" borderId="104" xfId="62" applyFill="1" applyBorder="1" applyAlignment="1">
      <alignment horizontal="center" vertical="center"/>
      <protection/>
    </xf>
    <xf numFmtId="0" fontId="12" fillId="0" borderId="10" xfId="0" applyFont="1" applyBorder="1" applyAlignment="1">
      <alignment horizontal="center" vertical="center"/>
    </xf>
    <xf numFmtId="0" fontId="12" fillId="0" borderId="13" xfId="0" applyFont="1" applyBorder="1" applyAlignment="1">
      <alignment horizontal="center" vertical="center"/>
    </xf>
    <xf numFmtId="0" fontId="12" fillId="0" borderId="15" xfId="0" applyFont="1" applyBorder="1" applyAlignment="1">
      <alignment horizontal="center" vertical="center"/>
    </xf>
    <xf numFmtId="0" fontId="12" fillId="33" borderId="105" xfId="62" applyFont="1" applyFill="1" applyBorder="1" applyAlignment="1">
      <alignment horizontal="center" vertical="center"/>
      <protection/>
    </xf>
    <xf numFmtId="0" fontId="14" fillId="33" borderId="106" xfId="62" applyFill="1" applyBorder="1" applyAlignment="1">
      <alignment horizontal="center" vertical="center"/>
      <protection/>
    </xf>
    <xf numFmtId="0" fontId="12" fillId="33" borderId="95" xfId="62" applyFont="1" applyFill="1" applyBorder="1" applyAlignment="1">
      <alignment horizontal="center" vertical="center"/>
      <protection/>
    </xf>
    <xf numFmtId="0" fontId="14" fillId="33" borderId="96" xfId="62" applyFill="1" applyBorder="1" applyAlignment="1">
      <alignment horizontal="center" vertical="center"/>
      <protection/>
    </xf>
    <xf numFmtId="0" fontId="14" fillId="33" borderId="97" xfId="62" applyFill="1" applyBorder="1" applyAlignment="1">
      <alignment horizontal="center" vertical="center"/>
      <protection/>
    </xf>
    <xf numFmtId="0" fontId="12" fillId="33" borderId="98" xfId="62" applyFont="1" applyFill="1" applyBorder="1" applyAlignment="1">
      <alignment horizontal="center" vertical="center"/>
      <protection/>
    </xf>
    <xf numFmtId="0" fontId="14" fillId="33" borderId="99" xfId="62" applyFill="1" applyBorder="1" applyAlignment="1">
      <alignment horizontal="center" vertical="center"/>
      <protection/>
    </xf>
    <xf numFmtId="0" fontId="14" fillId="33" borderId="100" xfId="62" applyFill="1" applyBorder="1" applyAlignment="1">
      <alignment horizontal="center" vertical="center"/>
      <protection/>
    </xf>
    <xf numFmtId="0" fontId="12" fillId="0" borderId="37" xfId="0" applyFont="1" applyBorder="1" applyAlignment="1">
      <alignment horizontal="center" vertical="center"/>
    </xf>
    <xf numFmtId="0" fontId="12" fillId="0" borderId="0" xfId="0" applyFont="1" applyBorder="1" applyAlignment="1">
      <alignment horizontal="center"/>
    </xf>
    <xf numFmtId="0" fontId="12" fillId="0" borderId="95" xfId="62" applyFont="1" applyBorder="1" applyAlignment="1">
      <alignment horizontal="center" vertical="center"/>
      <protection/>
    </xf>
    <xf numFmtId="0" fontId="12" fillId="0" borderId="96" xfId="62" applyFont="1" applyBorder="1" applyAlignment="1">
      <alignment horizontal="center" vertical="center"/>
      <protection/>
    </xf>
    <xf numFmtId="0" fontId="12" fillId="0" borderId="97" xfId="62" applyFont="1" applyBorder="1" applyAlignment="1">
      <alignment horizontal="center" vertical="center"/>
      <protection/>
    </xf>
    <xf numFmtId="0" fontId="12" fillId="33" borderId="34" xfId="62" applyFont="1" applyFill="1" applyBorder="1" applyAlignment="1">
      <alignment horizontal="center" vertical="center"/>
      <protection/>
    </xf>
    <xf numFmtId="0" fontId="14" fillId="33" borderId="35" xfId="62" applyFill="1" applyBorder="1" applyAlignment="1">
      <alignment horizontal="center" vertical="center"/>
      <protection/>
    </xf>
    <xf numFmtId="0" fontId="14" fillId="33" borderId="36" xfId="62" applyFill="1" applyBorder="1" applyAlignment="1">
      <alignment horizontal="center" vertical="center"/>
      <protection/>
    </xf>
    <xf numFmtId="0" fontId="12" fillId="33" borderId="107" xfId="62" applyFont="1" applyFill="1" applyBorder="1" applyAlignment="1">
      <alignment horizontal="center" vertical="center"/>
      <protection/>
    </xf>
    <xf numFmtId="0" fontId="14" fillId="33" borderId="108" xfId="62" applyFill="1" applyBorder="1" applyAlignment="1">
      <alignment horizontal="center" vertical="center"/>
      <protection/>
    </xf>
    <xf numFmtId="0" fontId="14" fillId="33" borderId="109" xfId="62" applyFill="1" applyBorder="1" applyAlignment="1">
      <alignment horizontal="center" vertical="center"/>
      <protection/>
    </xf>
    <xf numFmtId="0" fontId="11" fillId="0" borderId="19" xfId="0" applyFont="1" applyBorder="1" applyAlignment="1">
      <alignment horizontal="center" vertical="center" shrinkToFit="1"/>
    </xf>
    <xf numFmtId="0" fontId="13" fillId="0" borderId="41" xfId="0" applyFont="1" applyBorder="1" applyAlignment="1">
      <alignment horizontal="center" vertical="center" shrinkToFit="1"/>
    </xf>
    <xf numFmtId="0" fontId="13" fillId="0" borderId="20" xfId="0" applyFont="1" applyBorder="1" applyAlignment="1">
      <alignment horizontal="center" vertical="center" shrinkToFit="1"/>
    </xf>
    <xf numFmtId="0" fontId="12" fillId="33" borderId="102" xfId="0" applyFont="1" applyFill="1" applyBorder="1" applyAlignment="1">
      <alignment horizontal="center" vertical="center"/>
    </xf>
    <xf numFmtId="0" fontId="0" fillId="33" borderId="103" xfId="0" applyFill="1" applyBorder="1" applyAlignment="1">
      <alignment horizontal="center" vertical="center"/>
    </xf>
    <xf numFmtId="0" fontId="0" fillId="33" borderId="104" xfId="0" applyFill="1" applyBorder="1" applyAlignment="1">
      <alignment horizontal="center" vertical="center"/>
    </xf>
    <xf numFmtId="0" fontId="12" fillId="33" borderId="110" xfId="0" applyFont="1" applyFill="1" applyBorder="1" applyAlignment="1">
      <alignment horizontal="center" vertical="center"/>
    </xf>
    <xf numFmtId="0" fontId="0" fillId="33" borderId="111" xfId="0" applyFill="1" applyBorder="1" applyAlignment="1">
      <alignment horizontal="center" vertical="center"/>
    </xf>
    <xf numFmtId="0" fontId="0" fillId="33" borderId="112" xfId="0" applyFill="1" applyBorder="1" applyAlignment="1">
      <alignment horizontal="center" vertical="center"/>
    </xf>
    <xf numFmtId="0" fontId="0" fillId="0" borderId="0" xfId="0" applyBorder="1" applyAlignment="1">
      <alignment horizontal="left"/>
    </xf>
    <xf numFmtId="0" fontId="3" fillId="0" borderId="0" xfId="0" applyFont="1" applyFill="1" applyBorder="1" applyAlignment="1">
      <alignment horizontal="center" vertical="center" shrinkToFit="1"/>
    </xf>
    <xf numFmtId="0" fontId="4" fillId="0" borderId="0" xfId="0" applyFont="1" applyFill="1" applyBorder="1" applyAlignment="1">
      <alignment horizontal="center" vertical="center"/>
    </xf>
    <xf numFmtId="0" fontId="0" fillId="0" borderId="0" xfId="0" applyBorder="1" applyAlignment="1">
      <alignment horizontal="left" vertical="center" shrinkToFit="1"/>
    </xf>
    <xf numFmtId="0" fontId="0" fillId="34" borderId="16" xfId="0" applyFill="1" applyBorder="1" applyAlignment="1">
      <alignment horizontal="center" vertical="center" shrinkToFit="1"/>
    </xf>
    <xf numFmtId="0" fontId="0" fillId="0" borderId="0" xfId="0" applyBorder="1" applyAlignment="1">
      <alignment horizontal="left" shrinkToFit="1"/>
    </xf>
    <xf numFmtId="0" fontId="4" fillId="0" borderId="15"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0" xfId="0" applyFont="1" applyBorder="1" applyAlignment="1">
      <alignment horizontal="left"/>
    </xf>
    <xf numFmtId="0" fontId="0" fillId="0" borderId="19" xfId="0" applyBorder="1" applyAlignment="1">
      <alignment horizontal="center" vertical="center"/>
    </xf>
    <xf numFmtId="0" fontId="0" fillId="0" borderId="20" xfId="0" applyBorder="1" applyAlignment="1">
      <alignment horizontal="center" vertical="center"/>
    </xf>
    <xf numFmtId="0" fontId="0" fillId="34" borderId="15" xfId="0" applyFill="1" applyBorder="1" applyAlignment="1">
      <alignment horizontal="center" vertical="center"/>
    </xf>
    <xf numFmtId="0" fontId="0" fillId="34" borderId="0" xfId="0" applyFill="1" applyBorder="1" applyAlignment="1">
      <alignment horizontal="center" vertical="center"/>
    </xf>
    <xf numFmtId="0" fontId="0" fillId="34" borderId="12" xfId="0" applyFill="1" applyBorder="1" applyAlignment="1">
      <alignment horizontal="center" vertical="center"/>
    </xf>
    <xf numFmtId="0" fontId="0" fillId="34" borderId="11" xfId="0" applyFill="1" applyBorder="1" applyAlignment="1">
      <alignment horizontal="center" vertical="center"/>
    </xf>
    <xf numFmtId="0" fontId="0" fillId="34" borderId="48" xfId="0" applyFill="1" applyBorder="1" applyAlignment="1">
      <alignment horizontal="center" vertical="center" shrinkToFit="1"/>
    </xf>
    <xf numFmtId="0" fontId="0" fillId="34" borderId="17" xfId="0" applyFill="1" applyBorder="1" applyAlignment="1">
      <alignment horizontal="center" vertical="center" shrinkToFit="1"/>
    </xf>
    <xf numFmtId="0" fontId="0" fillId="34" borderId="15" xfId="0" applyFill="1" applyBorder="1" applyAlignment="1">
      <alignment horizontal="center" vertical="center" shrinkToFit="1"/>
    </xf>
    <xf numFmtId="0" fontId="0" fillId="34" borderId="55" xfId="0" applyFill="1" applyBorder="1" applyAlignment="1">
      <alignment horizontal="center" vertical="center" shrinkToFit="1"/>
    </xf>
    <xf numFmtId="0" fontId="4" fillId="0" borderId="17" xfId="0" applyFont="1" applyBorder="1" applyAlignment="1">
      <alignment horizontal="center" vertical="center" shrinkToFit="1"/>
    </xf>
    <xf numFmtId="0" fontId="0" fillId="34" borderId="11" xfId="0" applyFill="1" applyBorder="1" applyAlignment="1">
      <alignment horizontal="center" vertical="center" shrinkToFit="1"/>
    </xf>
    <xf numFmtId="0" fontId="0" fillId="34" borderId="0" xfId="0" applyFill="1" applyBorder="1" applyAlignment="1">
      <alignment horizontal="center" vertical="center" shrinkToFit="1"/>
    </xf>
    <xf numFmtId="0" fontId="7" fillId="34" borderId="0" xfId="0" applyFont="1" applyFill="1" applyBorder="1" applyAlignment="1">
      <alignment horizontal="center" vertical="center"/>
    </xf>
    <xf numFmtId="0" fontId="7" fillId="34" borderId="11" xfId="0" applyFont="1" applyFill="1" applyBorder="1" applyAlignment="1">
      <alignment horizontal="center" vertical="center"/>
    </xf>
    <xf numFmtId="0" fontId="0" fillId="0" borderId="16" xfId="0" applyBorder="1" applyAlignment="1">
      <alignment horizontal="center" vertical="center"/>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0" fillId="35" borderId="15" xfId="0" applyFill="1" applyBorder="1" applyAlignment="1">
      <alignment horizontal="center" vertical="center"/>
    </xf>
    <xf numFmtId="0" fontId="0" fillId="35" borderId="0" xfId="0" applyFill="1" applyBorder="1" applyAlignment="1">
      <alignment horizontal="center" vertical="center"/>
    </xf>
    <xf numFmtId="0" fontId="0" fillId="35" borderId="10" xfId="0" applyFill="1" applyBorder="1" applyAlignment="1">
      <alignment horizontal="center" vertical="center"/>
    </xf>
    <xf numFmtId="0" fontId="0" fillId="35" borderId="11" xfId="0" applyFill="1" applyBorder="1" applyAlignment="1">
      <alignment horizontal="center" vertical="center"/>
    </xf>
    <xf numFmtId="0" fontId="0" fillId="35" borderId="15" xfId="0" applyFill="1" applyBorder="1" applyAlignment="1">
      <alignment horizontal="center" vertical="center" shrinkToFit="1"/>
    </xf>
    <xf numFmtId="0" fontId="0" fillId="35" borderId="55" xfId="0" applyFill="1" applyBorder="1" applyAlignment="1">
      <alignment horizontal="center" vertical="center" shrinkToFit="1"/>
    </xf>
    <xf numFmtId="0" fontId="4" fillId="0" borderId="0" xfId="0" applyFont="1" applyBorder="1" applyAlignment="1">
      <alignment horizontal="center" vertical="center" shrinkToFit="1"/>
    </xf>
    <xf numFmtId="0" fontId="7" fillId="35" borderId="0" xfId="0" applyFont="1" applyFill="1" applyBorder="1" applyAlignment="1">
      <alignment horizontal="center" vertical="center"/>
    </xf>
    <xf numFmtId="0" fontId="7" fillId="35" borderId="11" xfId="0" applyFont="1" applyFill="1" applyBorder="1" applyAlignment="1">
      <alignment horizontal="center" vertical="center"/>
    </xf>
    <xf numFmtId="0" fontId="0" fillId="35" borderId="0" xfId="0" applyFill="1" applyBorder="1" applyAlignment="1">
      <alignment horizontal="center" vertical="center" shrinkToFit="1"/>
    </xf>
    <xf numFmtId="0" fontId="0" fillId="35" borderId="11" xfId="0" applyFill="1" applyBorder="1" applyAlignment="1">
      <alignment horizontal="center" vertical="center" shrinkToFit="1"/>
    </xf>
    <xf numFmtId="0" fontId="0" fillId="0" borderId="42" xfId="0" applyBorder="1" applyAlignment="1">
      <alignment horizontal="center" vertical="center"/>
    </xf>
    <xf numFmtId="0" fontId="0" fillId="0" borderId="0" xfId="0" applyFill="1" applyBorder="1" applyAlignment="1">
      <alignment horizontal="center" vertical="center" shrinkToFit="1"/>
    </xf>
    <xf numFmtId="0" fontId="0" fillId="35" borderId="16" xfId="0" applyFill="1" applyBorder="1" applyAlignment="1">
      <alignment horizontal="center" vertical="center"/>
    </xf>
    <xf numFmtId="0" fontId="0" fillId="0" borderId="43" xfId="0" applyBorder="1" applyAlignment="1">
      <alignment horizontal="center" vertical="center"/>
    </xf>
    <xf numFmtId="0" fontId="0" fillId="0" borderId="47" xfId="0" applyBorder="1" applyAlignment="1">
      <alignment horizontal="center" vertical="center"/>
    </xf>
    <xf numFmtId="0" fontId="0" fillId="34" borderId="16" xfId="0" applyFill="1" applyBorder="1" applyAlignment="1">
      <alignment horizontal="center" vertical="center"/>
    </xf>
    <xf numFmtId="0" fontId="21" fillId="0" borderId="113" xfId="0" applyFont="1" applyBorder="1" applyAlignment="1">
      <alignment horizontal="center" vertical="center" shrinkToFit="1"/>
    </xf>
    <xf numFmtId="0" fontId="21" fillId="0" borderId="114" xfId="0" applyFont="1" applyBorder="1" applyAlignment="1">
      <alignment horizontal="center" vertical="center" shrinkToFit="1"/>
    </xf>
    <xf numFmtId="0" fontId="21" fillId="0" borderId="115" xfId="0" applyFont="1" applyBorder="1" applyAlignment="1">
      <alignment horizontal="center" vertical="center" shrinkToFit="1"/>
    </xf>
    <xf numFmtId="0" fontId="21" fillId="0" borderId="83" xfId="0" applyFont="1" applyBorder="1" applyAlignment="1">
      <alignment horizontal="left" vertical="center" shrinkToFit="1"/>
    </xf>
    <xf numFmtId="0" fontId="21" fillId="0" borderId="116" xfId="0" applyFont="1" applyBorder="1" applyAlignment="1">
      <alignment horizontal="left" vertical="center" shrinkToFit="1"/>
    </xf>
    <xf numFmtId="0" fontId="21" fillId="0" borderId="85" xfId="0" applyFont="1" applyBorder="1" applyAlignment="1">
      <alignment horizontal="left" vertical="center" shrinkToFit="1"/>
    </xf>
    <xf numFmtId="0" fontId="21" fillId="0" borderId="117" xfId="0" applyFont="1" applyBorder="1" applyAlignment="1">
      <alignment horizontal="center" vertical="center" shrinkToFit="1"/>
    </xf>
    <xf numFmtId="0" fontId="21" fillId="0" borderId="118" xfId="0" applyFont="1" applyBorder="1" applyAlignment="1">
      <alignment horizontal="center" vertical="center" shrinkToFit="1"/>
    </xf>
    <xf numFmtId="0" fontId="21" fillId="0" borderId="119" xfId="0" applyFont="1" applyBorder="1" applyAlignment="1">
      <alignment horizontal="center"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2001なみはやCUP組合6" xfId="61"/>
    <cellStyle name="標準_2004関西女子結果" xfId="62"/>
    <cellStyle name="Followed Hyperlink" xfId="63"/>
    <cellStyle name="良い" xfId="64"/>
  </cellStyles>
  <dxfs count="24">
    <dxf>
      <fill>
        <patternFill>
          <bgColor indexed="26"/>
        </patternFill>
      </fill>
    </dxf>
    <dxf>
      <fill>
        <patternFill>
          <bgColor indexed="45"/>
        </patternFill>
      </fill>
    </dxf>
    <dxf>
      <fill>
        <patternFill>
          <bgColor indexed="27"/>
        </patternFill>
      </fill>
    </dxf>
    <dxf>
      <fill>
        <patternFill>
          <bgColor indexed="26"/>
        </patternFill>
      </fill>
    </dxf>
    <dxf>
      <fill>
        <patternFill>
          <bgColor indexed="45"/>
        </patternFill>
      </fill>
    </dxf>
    <dxf>
      <fill>
        <patternFill>
          <bgColor indexed="27"/>
        </patternFill>
      </fill>
    </dxf>
    <dxf>
      <fill>
        <patternFill>
          <bgColor indexed="26"/>
        </patternFill>
      </fill>
    </dxf>
    <dxf>
      <fill>
        <patternFill>
          <bgColor indexed="45"/>
        </patternFill>
      </fill>
    </dxf>
    <dxf>
      <fill>
        <patternFill>
          <bgColor indexed="41"/>
        </patternFill>
      </fill>
    </dxf>
    <dxf>
      <fill>
        <patternFill>
          <bgColor indexed="26"/>
        </patternFill>
      </fill>
    </dxf>
    <dxf>
      <fill>
        <patternFill>
          <bgColor indexed="45"/>
        </patternFill>
      </fill>
    </dxf>
    <dxf>
      <fill>
        <patternFill>
          <bgColor indexed="41"/>
        </patternFill>
      </fill>
    </dxf>
    <dxf>
      <fill>
        <patternFill>
          <bgColor indexed="26"/>
        </patternFill>
      </fill>
    </dxf>
    <dxf>
      <fill>
        <patternFill>
          <bgColor indexed="45"/>
        </patternFill>
      </fill>
    </dxf>
    <dxf>
      <fill>
        <patternFill>
          <bgColor indexed="41"/>
        </patternFill>
      </fill>
    </dxf>
    <dxf>
      <fill>
        <patternFill>
          <bgColor indexed="26"/>
        </patternFill>
      </fill>
    </dxf>
    <dxf>
      <fill>
        <patternFill>
          <bgColor indexed="45"/>
        </patternFill>
      </fill>
    </dxf>
    <dxf>
      <fill>
        <patternFill>
          <bgColor indexed="44"/>
        </patternFill>
      </fill>
    </dxf>
    <dxf>
      <fill>
        <patternFill>
          <bgColor indexed="26"/>
        </patternFill>
      </fill>
    </dxf>
    <dxf>
      <fill>
        <patternFill>
          <bgColor indexed="45"/>
        </patternFill>
      </fill>
    </dxf>
    <dxf>
      <fill>
        <patternFill>
          <bgColor indexed="44"/>
        </patternFill>
      </fill>
    </dxf>
    <dxf>
      <fill>
        <patternFill>
          <bgColor indexed="26"/>
        </patternFill>
      </fill>
    </dxf>
    <dxf>
      <fill>
        <patternFill>
          <bgColor indexed="45"/>
        </patternFill>
      </fill>
    </dxf>
    <dxf>
      <fill>
        <patternFill>
          <bgColor indexed="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0</xdr:row>
      <xdr:rowOff>0</xdr:rowOff>
    </xdr:from>
    <xdr:to>
      <xdr:col>10</xdr:col>
      <xdr:colOff>9525</xdr:colOff>
      <xdr:row>0</xdr:row>
      <xdr:rowOff>0</xdr:rowOff>
    </xdr:to>
    <xdr:sp>
      <xdr:nvSpPr>
        <xdr:cNvPr id="1" name="WordArt 1"/>
        <xdr:cNvSpPr>
          <a:spLocks/>
        </xdr:cNvSpPr>
      </xdr:nvSpPr>
      <xdr:spPr>
        <a:xfrm>
          <a:off x="1219200" y="0"/>
          <a:ext cx="2505075" cy="0"/>
        </a:xfrm>
        <a:prstGeom prst="rect"/>
        <a:noFill/>
      </xdr:spPr>
      <xdr:txBody>
        <a:bodyPr fromWordArt="1" wrap="none" lIns="91440" tIns="45720" rIns="91440" bIns="45720">
          <a:prstTxWarp prst="textFadeUp">
            <a:avLst>
              <a:gd name="adj" fmla="val 9990"/>
            </a:avLst>
          </a:prstTxWarp>
        </a:bodyPr>
        <a:p>
          <a:pPr algn="ctr"/>
          <a:r>
            <a:rPr sz="3600" kern="10" spc="0">
              <a:ln w="12700" cmpd="sng">
                <a:solidFill>
                  <a:srgbClr val="B2B2B2"/>
                </a:solidFill>
                <a:headEnd type="none"/>
                <a:tailEnd type="none"/>
              </a:ln>
              <a:gradFill rotWithShape="1">
                <a:gsLst>
                  <a:gs pos="0">
                    <a:srgbClr val="520402"/>
                  </a:gs>
                  <a:gs pos="100000">
                    <a:srgbClr val="FFCC00"/>
                  </a:gs>
                </a:gsLst>
                <a:lin ang="5400000" scaled="1"/>
              </a:gradFill>
              <a:effectLst>
                <a:outerShdw dist="35921" dir="2700000" sy="50000" algn="b">
                  <a:srgbClr val="875B0D">
                    <a:alpha val="100000"/>
                  </a:srgbClr>
                </a:outerShdw>
              </a:effectLst>
              <a:latin typeface="ＭＳ Ｐゴシック"/>
              <a:cs typeface="ＭＳ Ｐゴシック"/>
            </a:rPr>
            <a:t>予選リーグ</a:t>
          </a:r>
        </a:p>
      </xdr:txBody>
    </xdr:sp>
    <xdr:clientData/>
  </xdr:twoCellAnchor>
  <xdr:twoCellAnchor>
    <xdr:from>
      <xdr:col>2</xdr:col>
      <xdr:colOff>19050</xdr:colOff>
      <xdr:row>0</xdr:row>
      <xdr:rowOff>0</xdr:rowOff>
    </xdr:from>
    <xdr:to>
      <xdr:col>12</xdr:col>
      <xdr:colOff>9525</xdr:colOff>
      <xdr:row>0</xdr:row>
      <xdr:rowOff>0</xdr:rowOff>
    </xdr:to>
    <xdr:sp>
      <xdr:nvSpPr>
        <xdr:cNvPr id="2" name="WordArt 2"/>
        <xdr:cNvSpPr>
          <a:spLocks/>
        </xdr:cNvSpPr>
      </xdr:nvSpPr>
      <xdr:spPr>
        <a:xfrm>
          <a:off x="904875" y="0"/>
          <a:ext cx="3295650" cy="0"/>
        </a:xfrm>
        <a:prstGeom prst="rect">
          <a:avLst/>
        </a:prstGeom>
        <a:noFill/>
        <a:ln w="9525" cmpd="sng">
          <a:noFill/>
        </a:ln>
      </xdr:spPr>
      <xdr:txBody>
        <a:bodyPr vertOverflow="clip" wrap="square" lIns="91440" tIns="45720" rIns="91440" bIns="45720"/>
        <a:p>
          <a:pPr algn="ctr">
            <a:defRPr/>
          </a:pPr>
          <a:r>
            <a:rPr lang="en-US" cap="none" sz="2800" b="0" i="0" u="none" baseline="0">
              <a:solidFill>
                <a:srgbClr val="00FFFF"/>
              </a:solidFill>
            </a:rPr>
            <a:t>2002</a:t>
          </a:r>
          <a:r>
            <a:rPr lang="en-US" cap="none" sz="2800" b="0" i="0" u="none" baseline="0">
              <a:solidFill>
                <a:srgbClr val="00FFFF"/>
              </a:solidFill>
            </a:rPr>
            <a:t>年度 全国女子水球競技大会予選会</a:t>
          </a:r>
        </a:p>
      </xdr:txBody>
    </xdr:sp>
    <xdr:clientData/>
  </xdr:twoCellAnchor>
  <xdr:twoCellAnchor>
    <xdr:from>
      <xdr:col>7</xdr:col>
      <xdr:colOff>66675</xdr:colOff>
      <xdr:row>1</xdr:row>
      <xdr:rowOff>257175</xdr:rowOff>
    </xdr:from>
    <xdr:to>
      <xdr:col>22</xdr:col>
      <xdr:colOff>104775</xdr:colOff>
      <xdr:row>2</xdr:row>
      <xdr:rowOff>152400</xdr:rowOff>
    </xdr:to>
    <xdr:sp>
      <xdr:nvSpPr>
        <xdr:cNvPr id="3" name="WordArt 3"/>
        <xdr:cNvSpPr>
          <a:spLocks/>
        </xdr:cNvSpPr>
      </xdr:nvSpPr>
      <xdr:spPr>
        <a:xfrm>
          <a:off x="3067050" y="714375"/>
          <a:ext cx="3848100" cy="438150"/>
        </a:xfrm>
        <a:prstGeom prst="rect"/>
        <a:noFill/>
      </xdr:spPr>
      <xdr:txBody>
        <a:bodyPr fromWordArt="1" wrap="none" lIns="91440" tIns="45720" rIns="91440" bIns="45720">
          <a:prstTxWarp prst="textFadeUp">
            <a:avLst>
              <a:gd name="adj" fmla="val 9990"/>
            </a:avLst>
          </a:prstTxWarp>
        </a:bodyPr>
        <a:p>
          <a:pPr algn="ctr"/>
          <a:r>
            <a:rPr sz="3600" kern="10" spc="0">
              <a:ln w="12700" cmpd="sng">
                <a:solidFill>
                  <a:srgbClr val="B2B2B2"/>
                </a:solidFill>
                <a:headEnd type="none"/>
                <a:tailEnd type="none"/>
              </a:ln>
              <a:gradFill rotWithShape="1">
                <a:gsLst>
                  <a:gs pos="0">
                    <a:srgbClr val="520402"/>
                  </a:gs>
                  <a:gs pos="100000">
                    <a:srgbClr val="FFCC00"/>
                  </a:gs>
                </a:gsLst>
                <a:lin ang="5400000" scaled="1"/>
              </a:gradFill>
              <a:effectLst>
                <a:outerShdw dist="35921" dir="2700000" sy="50000" algn="b">
                  <a:srgbClr val="875B0D">
                    <a:alpha val="100000"/>
                  </a:srgbClr>
                </a:outerShdw>
              </a:effectLst>
              <a:latin typeface="ＭＳ Ｐゴシック"/>
              <a:cs typeface="ＭＳ Ｐゴシック"/>
            </a:rPr>
            <a:t>予　選　ラ　ウ　ン　ド</a:t>
          </a:r>
        </a:p>
      </xdr:txBody>
    </xdr:sp>
    <xdr:clientData/>
  </xdr:twoCellAnchor>
  <xdr:twoCellAnchor>
    <xdr:from>
      <xdr:col>2</xdr:col>
      <xdr:colOff>266700</xdr:colOff>
      <xdr:row>0</xdr:row>
      <xdr:rowOff>104775</xdr:rowOff>
    </xdr:from>
    <xdr:to>
      <xdr:col>24</xdr:col>
      <xdr:colOff>428625</xdr:colOff>
      <xdr:row>1</xdr:row>
      <xdr:rowOff>152400</xdr:rowOff>
    </xdr:to>
    <xdr:sp>
      <xdr:nvSpPr>
        <xdr:cNvPr id="4" name="WordArt 5"/>
        <xdr:cNvSpPr>
          <a:spLocks/>
        </xdr:cNvSpPr>
      </xdr:nvSpPr>
      <xdr:spPr>
        <a:xfrm>
          <a:off x="1152525" y="104775"/>
          <a:ext cx="6753225" cy="504825"/>
        </a:xfrm>
        <a:prstGeom prst="rect">
          <a:avLst/>
        </a:prstGeom>
        <a:noFill/>
        <a:ln w="9525" cmpd="sng">
          <a:noFill/>
        </a:ln>
      </xdr:spPr>
      <xdr:txBody>
        <a:bodyPr vertOverflow="clip" wrap="square" lIns="91440" tIns="45720" rIns="91440" bIns="45720"/>
        <a:p>
          <a:pPr algn="ctr">
            <a:defRPr/>
          </a:pPr>
          <a:r>
            <a:rPr lang="en-US" cap="none" sz="1600" b="0" i="0" u="none" baseline="0"/>
            <a:t>2007</a:t>
          </a:r>
          <a:r>
            <a:rPr lang="en-US" cap="none" sz="1600" b="0" i="0" u="none" baseline="0"/>
            <a:t>年度</a:t>
          </a:r>
          <a:r>
            <a:rPr lang="en-US" cap="none" sz="1600" b="0" i="0" u="none" baseline="0"/>
            <a:t>(</a:t>
          </a:r>
          <a:r>
            <a:rPr lang="en-US" cap="none" sz="1600" b="0" i="0" u="none" baseline="0"/>
            <a:t>第</a:t>
          </a:r>
          <a:r>
            <a:rPr lang="en-US" cap="none" sz="1600" b="0" i="0" u="none" baseline="0"/>
            <a:t>7</a:t>
          </a:r>
          <a:r>
            <a:rPr lang="en-US" cap="none" sz="1600" b="0" i="0" u="none" baseline="0"/>
            <a:t>回</a:t>
          </a:r>
          <a:r>
            <a:rPr lang="en-US" cap="none" sz="1600" b="0" i="0" u="none" baseline="0"/>
            <a:t>)</a:t>
          </a:r>
          <a:r>
            <a:rPr lang="en-US" cap="none" sz="1600" b="0" i="0" u="none" baseline="0"/>
            <a:t>なみはや</a:t>
          </a:r>
          <a:r>
            <a:rPr lang="en-US" cap="none" sz="1600" b="0" i="0" u="none" baseline="0"/>
            <a:t>CUP </a:t>
          </a:r>
          <a:r>
            <a:rPr lang="en-US" cap="none" sz="1600" b="0" i="0" u="none" baseline="0"/>
            <a:t>水球競技大会</a:t>
          </a:r>
        </a:p>
      </xdr:txBody>
    </xdr:sp>
    <xdr:clientData/>
  </xdr:twoCellAnchor>
  <xdr:twoCellAnchor>
    <xdr:from>
      <xdr:col>7</xdr:col>
      <xdr:colOff>66675</xdr:colOff>
      <xdr:row>35</xdr:row>
      <xdr:rowOff>190500</xdr:rowOff>
    </xdr:from>
    <xdr:to>
      <xdr:col>17</xdr:col>
      <xdr:colOff>238125</xdr:colOff>
      <xdr:row>35</xdr:row>
      <xdr:rowOff>190500</xdr:rowOff>
    </xdr:to>
    <xdr:sp>
      <xdr:nvSpPr>
        <xdr:cNvPr id="5" name="WordArt 8"/>
        <xdr:cNvSpPr>
          <a:spLocks/>
        </xdr:cNvSpPr>
      </xdr:nvSpPr>
      <xdr:spPr>
        <a:xfrm>
          <a:off x="3067050" y="8153400"/>
          <a:ext cx="2552700" cy="0"/>
        </a:xfrm>
        <a:prstGeom prst="rect"/>
        <a:noFill/>
      </xdr:spPr>
      <xdr:txBody>
        <a:bodyPr fromWordArt="1" wrap="none" lIns="91440" tIns="45720" rIns="91440" bIns="45720">
          <a:prstTxWarp prst="textFadeUp">
            <a:avLst>
              <a:gd name="adj" fmla="val 9990"/>
            </a:avLst>
          </a:prstTxWarp>
        </a:bodyPr>
        <a:p>
          <a:pPr algn="ctr"/>
          <a:r>
            <a:rPr sz="3600" kern="10" spc="0">
              <a:ln w="12700" cmpd="sng">
                <a:solidFill>
                  <a:srgbClr val="B2B2B2"/>
                </a:solidFill>
                <a:headEnd type="none"/>
                <a:tailEnd type="none"/>
              </a:ln>
              <a:gradFill rotWithShape="1">
                <a:gsLst>
                  <a:gs pos="0">
                    <a:srgbClr val="520402"/>
                  </a:gs>
                  <a:gs pos="100000">
                    <a:srgbClr val="FFCC00"/>
                  </a:gs>
                </a:gsLst>
                <a:lin ang="5400000" scaled="1"/>
              </a:gradFill>
              <a:effectLst>
                <a:outerShdw dist="35921" dir="2700000" sy="50000" algn="b">
                  <a:srgbClr val="875B0D">
                    <a:alpha val="100000"/>
                  </a:srgbClr>
                </a:outerShdw>
              </a:effectLst>
              <a:latin typeface="ＭＳ Ｐゴシック"/>
              <a:cs typeface="ＭＳ Ｐゴシック"/>
            </a:rPr>
            <a:t>予　選　ラ　ウ　ン　ド</a:t>
          </a:r>
        </a:p>
      </xdr:txBody>
    </xdr:sp>
    <xdr:clientData/>
  </xdr:twoCellAnchor>
  <xdr:twoCellAnchor>
    <xdr:from>
      <xdr:col>5</xdr:col>
      <xdr:colOff>85725</xdr:colOff>
      <xdr:row>82</xdr:row>
      <xdr:rowOff>0</xdr:rowOff>
    </xdr:from>
    <xdr:to>
      <xdr:col>20</xdr:col>
      <xdr:colOff>123825</xdr:colOff>
      <xdr:row>82</xdr:row>
      <xdr:rowOff>0</xdr:rowOff>
    </xdr:to>
    <xdr:sp>
      <xdr:nvSpPr>
        <xdr:cNvPr id="6" name="WordArt 9"/>
        <xdr:cNvSpPr>
          <a:spLocks/>
        </xdr:cNvSpPr>
      </xdr:nvSpPr>
      <xdr:spPr>
        <a:xfrm>
          <a:off x="2609850" y="18383250"/>
          <a:ext cx="3848100" cy="0"/>
        </a:xfrm>
        <a:prstGeom prst="rect"/>
        <a:noFill/>
      </xdr:spPr>
      <xdr:txBody>
        <a:bodyPr fromWordArt="1" wrap="none" lIns="91440" tIns="45720" rIns="91440" bIns="45720">
          <a:prstTxWarp prst="textFadeUp">
            <a:avLst>
              <a:gd name="adj" fmla="val 9990"/>
            </a:avLst>
          </a:prstTxWarp>
        </a:bodyPr>
        <a:p>
          <a:pPr algn="ctr"/>
          <a:r>
            <a:rPr sz="3600" kern="10" spc="0">
              <a:ln w="12700" cmpd="sng">
                <a:solidFill>
                  <a:srgbClr val="B2B2B2"/>
                </a:solidFill>
                <a:headEnd type="none"/>
                <a:tailEnd type="none"/>
              </a:ln>
              <a:gradFill rotWithShape="1">
                <a:gsLst>
                  <a:gs pos="0">
                    <a:srgbClr val="520402"/>
                  </a:gs>
                  <a:gs pos="100000">
                    <a:srgbClr val="FFCC00"/>
                  </a:gs>
                </a:gsLst>
                <a:lin ang="5400000" scaled="1"/>
              </a:gradFill>
              <a:effectLst>
                <a:outerShdw dist="35921" dir="2700000" sy="50000" algn="b">
                  <a:srgbClr val="875B0D">
                    <a:alpha val="100000"/>
                  </a:srgbClr>
                </a:outerShdw>
              </a:effectLst>
              <a:latin typeface="ＭＳ Ｐゴシック"/>
              <a:cs typeface="ＭＳ Ｐゴシック"/>
            </a:rPr>
            <a:t>準決勝ラウンド</a:t>
          </a:r>
        </a:p>
      </xdr:txBody>
    </xdr:sp>
    <xdr:clientData/>
  </xdr:twoCellAnchor>
  <xdr:twoCellAnchor>
    <xdr:from>
      <xdr:col>7</xdr:col>
      <xdr:colOff>66675</xdr:colOff>
      <xdr:row>53</xdr:row>
      <xdr:rowOff>190500</xdr:rowOff>
    </xdr:from>
    <xdr:to>
      <xdr:col>22</xdr:col>
      <xdr:colOff>104775</xdr:colOff>
      <xdr:row>55</xdr:row>
      <xdr:rowOff>152400</xdr:rowOff>
    </xdr:to>
    <xdr:sp>
      <xdr:nvSpPr>
        <xdr:cNvPr id="7" name="WordArt 10"/>
        <xdr:cNvSpPr>
          <a:spLocks/>
        </xdr:cNvSpPr>
      </xdr:nvSpPr>
      <xdr:spPr>
        <a:xfrm>
          <a:off x="3067050" y="11563350"/>
          <a:ext cx="3848100" cy="342900"/>
        </a:xfrm>
        <a:prstGeom prst="rect">
          <a:avLst/>
        </a:prstGeom>
        <a:noFill/>
        <a:ln w="9525" cmpd="sng">
          <a:noFill/>
        </a:ln>
      </xdr:spPr>
      <xdr:txBody>
        <a:bodyPr vertOverflow="clip" wrap="square" lIns="91440" tIns="45720" rIns="91440" bIns="45720"/>
        <a:p>
          <a:pPr algn="ctr">
            <a:defRPr/>
          </a:pPr>
          <a:r>
            <a:rPr lang="en-US" cap="none" sz="3600" b="0" i="0" u="sng" strike="sngStrike" baseline="0">
              <a:latin typeface="ＭＳ Ｐゴシック"/>
              <a:ea typeface="ＭＳ Ｐゴシック"/>
              <a:cs typeface="ＭＳ Ｐゴシック"/>
            </a:rPr>
            <a:t>順位決定ラウンド</a:t>
          </a:r>
        </a:p>
      </xdr:txBody>
    </xdr:sp>
    <xdr:clientData/>
  </xdr:twoCellAnchor>
  <xdr:twoCellAnchor>
    <xdr:from>
      <xdr:col>7</xdr:col>
      <xdr:colOff>66675</xdr:colOff>
      <xdr:row>47</xdr:row>
      <xdr:rowOff>190500</xdr:rowOff>
    </xdr:from>
    <xdr:to>
      <xdr:col>17</xdr:col>
      <xdr:colOff>238125</xdr:colOff>
      <xdr:row>47</xdr:row>
      <xdr:rowOff>190500</xdr:rowOff>
    </xdr:to>
    <xdr:sp>
      <xdr:nvSpPr>
        <xdr:cNvPr id="8" name="WordArt 11"/>
        <xdr:cNvSpPr>
          <a:spLocks/>
        </xdr:cNvSpPr>
      </xdr:nvSpPr>
      <xdr:spPr>
        <a:xfrm>
          <a:off x="3067050" y="10420350"/>
          <a:ext cx="2552700" cy="0"/>
        </a:xfrm>
        <a:prstGeom prst="rect"/>
        <a:noFill/>
      </xdr:spPr>
      <xdr:txBody>
        <a:bodyPr fromWordArt="1" wrap="none" lIns="91440" tIns="45720" rIns="91440" bIns="45720">
          <a:prstTxWarp prst="textFadeUp">
            <a:avLst>
              <a:gd name="adj" fmla="val 9990"/>
            </a:avLst>
          </a:prstTxWarp>
        </a:bodyPr>
        <a:p>
          <a:pPr algn="ctr"/>
          <a:r>
            <a:rPr sz="3600" kern="10" spc="0">
              <a:ln w="12700" cmpd="sng">
                <a:solidFill>
                  <a:srgbClr val="B2B2B2"/>
                </a:solidFill>
                <a:headEnd type="none"/>
                <a:tailEnd type="none"/>
              </a:ln>
              <a:gradFill rotWithShape="1">
                <a:gsLst>
                  <a:gs pos="0">
                    <a:srgbClr val="520402"/>
                  </a:gs>
                  <a:gs pos="100000">
                    <a:srgbClr val="FFCC00"/>
                  </a:gs>
                </a:gsLst>
                <a:lin ang="5400000" scaled="1"/>
              </a:gradFill>
              <a:effectLst>
                <a:outerShdw dist="35921" dir="2700000" sy="50000" algn="b">
                  <a:srgbClr val="875B0D">
                    <a:alpha val="100000"/>
                  </a:srgbClr>
                </a:outerShdw>
              </a:effectLst>
              <a:latin typeface="ＭＳ Ｐゴシック"/>
              <a:cs typeface="ＭＳ Ｐゴシック"/>
            </a:rPr>
            <a:t>予　選　ラ　ウ　ン　ド</a:t>
          </a:r>
        </a:p>
      </xdr:txBody>
    </xdr:sp>
    <xdr:clientData/>
  </xdr:twoCellAnchor>
  <xdr:twoCellAnchor>
    <xdr:from>
      <xdr:col>4</xdr:col>
      <xdr:colOff>66675</xdr:colOff>
      <xdr:row>0</xdr:row>
      <xdr:rowOff>0</xdr:rowOff>
    </xdr:from>
    <xdr:to>
      <xdr:col>11</xdr:col>
      <xdr:colOff>9525</xdr:colOff>
      <xdr:row>0</xdr:row>
      <xdr:rowOff>0</xdr:rowOff>
    </xdr:to>
    <xdr:sp>
      <xdr:nvSpPr>
        <xdr:cNvPr id="9" name="WordArt 1"/>
        <xdr:cNvSpPr>
          <a:spLocks/>
        </xdr:cNvSpPr>
      </xdr:nvSpPr>
      <xdr:spPr>
        <a:xfrm>
          <a:off x="2352675" y="0"/>
          <a:ext cx="1609725" cy="0"/>
        </a:xfrm>
        <a:prstGeom prst="rect"/>
        <a:noFill/>
      </xdr:spPr>
      <xdr:txBody>
        <a:bodyPr fromWordArt="1" wrap="none" lIns="91440" tIns="45720" rIns="91440" bIns="45720">
          <a:prstTxWarp prst="textFadeUp">
            <a:avLst>
              <a:gd name="adj" fmla="val 9990"/>
            </a:avLst>
          </a:prstTxWarp>
        </a:bodyPr>
        <a:p>
          <a:pPr algn="ctr"/>
          <a:r>
            <a:rPr sz="3600" kern="10" spc="0">
              <a:ln w="12700" cmpd="sng">
                <a:solidFill>
                  <a:srgbClr val="B2B2B2"/>
                </a:solidFill>
                <a:headEnd type="none"/>
                <a:tailEnd type="none"/>
              </a:ln>
              <a:gradFill rotWithShape="1">
                <a:gsLst>
                  <a:gs pos="0">
                    <a:srgbClr val="520402"/>
                  </a:gs>
                  <a:gs pos="100000">
                    <a:srgbClr val="FFCC00"/>
                  </a:gs>
                </a:gsLst>
                <a:lin ang="5400000" scaled="1"/>
              </a:gradFill>
              <a:effectLst>
                <a:outerShdw dist="35921" dir="2700000" sy="50000" algn="b">
                  <a:srgbClr val="875B0D">
                    <a:alpha val="100000"/>
                  </a:srgbClr>
                </a:outerShdw>
              </a:effectLst>
              <a:latin typeface="ＭＳ Ｐゴシック"/>
              <a:cs typeface="ＭＳ Ｐゴシック"/>
            </a:rPr>
            <a:t>予選リーグ</a:t>
          </a:r>
        </a:p>
      </xdr:txBody>
    </xdr:sp>
    <xdr:clientData/>
  </xdr:twoCellAnchor>
  <xdr:twoCellAnchor>
    <xdr:from>
      <xdr:col>3</xdr:col>
      <xdr:colOff>19050</xdr:colOff>
      <xdr:row>0</xdr:row>
      <xdr:rowOff>0</xdr:rowOff>
    </xdr:from>
    <xdr:to>
      <xdr:col>13</xdr:col>
      <xdr:colOff>9525</xdr:colOff>
      <xdr:row>0</xdr:row>
      <xdr:rowOff>0</xdr:rowOff>
    </xdr:to>
    <xdr:sp>
      <xdr:nvSpPr>
        <xdr:cNvPr id="10" name="WordArt 2"/>
        <xdr:cNvSpPr>
          <a:spLocks/>
        </xdr:cNvSpPr>
      </xdr:nvSpPr>
      <xdr:spPr>
        <a:xfrm>
          <a:off x="1171575" y="0"/>
          <a:ext cx="3267075" cy="0"/>
        </a:xfrm>
        <a:prstGeom prst="rect">
          <a:avLst/>
        </a:prstGeom>
        <a:noFill/>
        <a:ln w="9525" cmpd="sng">
          <a:noFill/>
        </a:ln>
      </xdr:spPr>
      <xdr:txBody>
        <a:bodyPr vertOverflow="clip" wrap="square" lIns="91440" tIns="45720" rIns="91440" bIns="45720"/>
        <a:p>
          <a:pPr algn="ctr">
            <a:defRPr/>
          </a:pPr>
          <a:r>
            <a:rPr lang="en-US" cap="none" sz="2800" b="0" i="0" u="none" baseline="0">
              <a:solidFill>
                <a:srgbClr val="00FFFF"/>
              </a:solidFill>
            </a:rPr>
            <a:t>2002</a:t>
          </a:r>
          <a:r>
            <a:rPr lang="en-US" cap="none" sz="2800" b="0" i="0" u="none" baseline="0">
              <a:solidFill>
                <a:srgbClr val="00FFFF"/>
              </a:solidFill>
            </a:rPr>
            <a:t>年度 全国女子水球競技大会予選会</a:t>
          </a:r>
        </a:p>
      </xdr:txBody>
    </xdr:sp>
    <xdr:clientData/>
  </xdr:twoCellAnchor>
  <xdr:twoCellAnchor>
    <xdr:from>
      <xdr:col>8</xdr:col>
      <xdr:colOff>66675</xdr:colOff>
      <xdr:row>1</xdr:row>
      <xdr:rowOff>257175</xdr:rowOff>
    </xdr:from>
    <xdr:to>
      <xdr:col>23</xdr:col>
      <xdr:colOff>95250</xdr:colOff>
      <xdr:row>2</xdr:row>
      <xdr:rowOff>152400</xdr:rowOff>
    </xdr:to>
    <xdr:sp>
      <xdr:nvSpPr>
        <xdr:cNvPr id="11" name="WordArt 3"/>
        <xdr:cNvSpPr>
          <a:spLocks/>
        </xdr:cNvSpPr>
      </xdr:nvSpPr>
      <xdr:spPr>
        <a:xfrm>
          <a:off x="3305175" y="714375"/>
          <a:ext cx="3838575" cy="438150"/>
        </a:xfrm>
        <a:prstGeom prst="rect"/>
        <a:noFill/>
      </xdr:spPr>
      <xdr:txBody>
        <a:bodyPr fromWordArt="1" wrap="none" lIns="91440" tIns="45720" rIns="91440" bIns="45720">
          <a:prstTxWarp prst="textFadeUp">
            <a:avLst>
              <a:gd name="adj" fmla="val 9990"/>
            </a:avLst>
          </a:prstTxWarp>
        </a:bodyPr>
        <a:p>
          <a:pPr algn="ctr"/>
          <a:r>
            <a:rPr sz="3600" kern="10" spc="0">
              <a:ln w="12700" cmpd="sng">
                <a:solidFill>
                  <a:srgbClr val="B2B2B2"/>
                </a:solidFill>
                <a:headEnd type="none"/>
                <a:tailEnd type="none"/>
              </a:ln>
              <a:gradFill rotWithShape="1">
                <a:gsLst>
                  <a:gs pos="0">
                    <a:srgbClr val="520402"/>
                  </a:gs>
                  <a:gs pos="100000">
                    <a:srgbClr val="FFCC00"/>
                  </a:gs>
                </a:gsLst>
                <a:lin ang="5400000" scaled="1"/>
              </a:gradFill>
              <a:effectLst>
                <a:outerShdw dist="35921" dir="2700000" sy="50000" algn="b">
                  <a:srgbClr val="875B0D">
                    <a:alpha val="100000"/>
                  </a:srgbClr>
                </a:outerShdw>
              </a:effectLst>
              <a:latin typeface="ＭＳ Ｐゴシック"/>
              <a:cs typeface="ＭＳ Ｐゴシック"/>
            </a:rPr>
            <a:t>予　選　ラ　ウ　ン　ド</a:t>
          </a:r>
        </a:p>
      </xdr:txBody>
    </xdr:sp>
    <xdr:clientData/>
  </xdr:twoCellAnchor>
  <xdr:twoCellAnchor>
    <xdr:from>
      <xdr:col>3</xdr:col>
      <xdr:colOff>781050</xdr:colOff>
      <xdr:row>0</xdr:row>
      <xdr:rowOff>104775</xdr:rowOff>
    </xdr:from>
    <xdr:to>
      <xdr:col>25</xdr:col>
      <xdr:colOff>590550</xdr:colOff>
      <xdr:row>1</xdr:row>
      <xdr:rowOff>152400</xdr:rowOff>
    </xdr:to>
    <xdr:sp>
      <xdr:nvSpPr>
        <xdr:cNvPr id="12" name="WordArt 5"/>
        <xdr:cNvSpPr>
          <a:spLocks/>
        </xdr:cNvSpPr>
      </xdr:nvSpPr>
      <xdr:spPr>
        <a:xfrm>
          <a:off x="1933575" y="104775"/>
          <a:ext cx="6562725" cy="504825"/>
        </a:xfrm>
        <a:prstGeom prst="rect">
          <a:avLst/>
        </a:prstGeom>
        <a:noFill/>
        <a:ln w="9525" cmpd="sng">
          <a:noFill/>
        </a:ln>
      </xdr:spPr>
      <xdr:txBody>
        <a:bodyPr vertOverflow="clip" wrap="square" lIns="91440" tIns="45720" rIns="91440" bIns="45720"/>
        <a:p>
          <a:pPr algn="ctr">
            <a:defRPr/>
          </a:pPr>
          <a:r>
            <a:rPr lang="en-US" cap="none" sz="1600" b="0" i="0" u="none" baseline="0"/>
            <a:t>2007</a:t>
          </a:r>
          <a:r>
            <a:rPr lang="en-US" cap="none" sz="1600" b="0" i="0" u="none" baseline="0"/>
            <a:t>年度</a:t>
          </a:r>
          <a:r>
            <a:rPr lang="en-US" cap="none" sz="1600" b="0" i="0" u="none" baseline="0"/>
            <a:t>(</a:t>
          </a:r>
          <a:r>
            <a:rPr lang="en-US" cap="none" sz="1600" b="0" i="0" u="none" baseline="0"/>
            <a:t>第</a:t>
          </a:r>
          <a:r>
            <a:rPr lang="en-US" cap="none" sz="1600" b="0" i="0" u="none" baseline="0"/>
            <a:t>7</a:t>
          </a:r>
          <a:r>
            <a:rPr lang="en-US" cap="none" sz="1600" b="0" i="0" u="none" baseline="0"/>
            <a:t>回</a:t>
          </a:r>
          <a:r>
            <a:rPr lang="en-US" cap="none" sz="1600" b="0" i="0" u="none" baseline="0"/>
            <a:t>)</a:t>
          </a:r>
          <a:r>
            <a:rPr lang="en-US" cap="none" sz="1600" b="0" i="0" u="none" baseline="0"/>
            <a:t>なみはや</a:t>
          </a:r>
          <a:r>
            <a:rPr lang="en-US" cap="none" sz="1600" b="0" i="0" u="none" baseline="0"/>
            <a:t>CUP </a:t>
          </a:r>
          <a:r>
            <a:rPr lang="en-US" cap="none" sz="1600" b="0" i="0" u="none" baseline="0"/>
            <a:t>水球競技大会</a:t>
          </a:r>
        </a:p>
      </xdr:txBody>
    </xdr:sp>
    <xdr:clientData/>
  </xdr:twoCellAnchor>
  <xdr:twoCellAnchor>
    <xdr:from>
      <xdr:col>8</xdr:col>
      <xdr:colOff>66675</xdr:colOff>
      <xdr:row>36</xdr:row>
      <xdr:rowOff>0</xdr:rowOff>
    </xdr:from>
    <xdr:to>
      <xdr:col>19</xdr:col>
      <xdr:colOff>9525</xdr:colOff>
      <xdr:row>36</xdr:row>
      <xdr:rowOff>0</xdr:rowOff>
    </xdr:to>
    <xdr:sp>
      <xdr:nvSpPr>
        <xdr:cNvPr id="13" name="WordArt 8"/>
        <xdr:cNvSpPr>
          <a:spLocks/>
        </xdr:cNvSpPr>
      </xdr:nvSpPr>
      <xdr:spPr>
        <a:xfrm>
          <a:off x="3305175" y="8153400"/>
          <a:ext cx="2562225" cy="0"/>
        </a:xfrm>
        <a:prstGeom prst="rect"/>
        <a:noFill/>
      </xdr:spPr>
      <xdr:txBody>
        <a:bodyPr fromWordArt="1" wrap="none" lIns="91440" tIns="45720" rIns="91440" bIns="45720">
          <a:prstTxWarp prst="textFadeUp">
            <a:avLst>
              <a:gd name="adj" fmla="val 9990"/>
            </a:avLst>
          </a:prstTxWarp>
        </a:bodyPr>
        <a:p>
          <a:pPr algn="ctr"/>
          <a:r>
            <a:rPr sz="3600" kern="10" spc="0">
              <a:ln w="12700" cmpd="sng">
                <a:solidFill>
                  <a:srgbClr val="B2B2B2"/>
                </a:solidFill>
                <a:headEnd type="none"/>
                <a:tailEnd type="none"/>
              </a:ln>
              <a:gradFill rotWithShape="1">
                <a:gsLst>
                  <a:gs pos="0">
                    <a:srgbClr val="520402"/>
                  </a:gs>
                  <a:gs pos="100000">
                    <a:srgbClr val="FFCC00"/>
                  </a:gs>
                </a:gsLst>
                <a:lin ang="5400000" scaled="1"/>
              </a:gradFill>
              <a:effectLst>
                <a:outerShdw dist="35921" dir="2700000" sy="50000" algn="b">
                  <a:srgbClr val="875B0D">
                    <a:alpha val="100000"/>
                  </a:srgbClr>
                </a:outerShdw>
              </a:effectLst>
              <a:latin typeface="ＭＳ Ｐゴシック"/>
              <a:cs typeface="ＭＳ Ｐゴシック"/>
            </a:rPr>
            <a:t>予　選　ラ　ウ　ン　ド</a:t>
          </a:r>
        </a:p>
      </xdr:txBody>
    </xdr:sp>
    <xdr:clientData/>
  </xdr:twoCellAnchor>
  <xdr:twoCellAnchor>
    <xdr:from>
      <xdr:col>8</xdr:col>
      <xdr:colOff>66675</xdr:colOff>
      <xdr:row>53</xdr:row>
      <xdr:rowOff>190500</xdr:rowOff>
    </xdr:from>
    <xdr:to>
      <xdr:col>23</xdr:col>
      <xdr:colOff>104775</xdr:colOff>
      <xdr:row>55</xdr:row>
      <xdr:rowOff>152400</xdr:rowOff>
    </xdr:to>
    <xdr:sp>
      <xdr:nvSpPr>
        <xdr:cNvPr id="14" name="WordArt 10"/>
        <xdr:cNvSpPr>
          <a:spLocks/>
        </xdr:cNvSpPr>
      </xdr:nvSpPr>
      <xdr:spPr>
        <a:xfrm>
          <a:off x="3305175" y="11563350"/>
          <a:ext cx="3848100" cy="342900"/>
        </a:xfrm>
        <a:prstGeom prst="rect">
          <a:avLst/>
        </a:prstGeom>
        <a:noFill/>
        <a:ln w="9525" cmpd="sng">
          <a:noFill/>
        </a:ln>
      </xdr:spPr>
      <xdr:txBody>
        <a:bodyPr vertOverflow="clip" wrap="square" lIns="91440" tIns="45720" rIns="91440" bIns="45720"/>
        <a:p>
          <a:pPr algn="ctr">
            <a:defRPr/>
          </a:pPr>
          <a:r>
            <a:rPr lang="en-US" cap="none" sz="3600" b="0" i="0" u="sng" strike="sngStrike" baseline="0">
              <a:latin typeface="ＭＳ Ｐゴシック"/>
              <a:ea typeface="ＭＳ Ｐゴシック"/>
              <a:cs typeface="ＭＳ Ｐゴシック"/>
            </a:rPr>
            <a:t>順位決定ラウンド</a:t>
          </a:r>
        </a:p>
      </xdr:txBody>
    </xdr:sp>
    <xdr:clientData/>
  </xdr:twoCellAnchor>
  <xdr:twoCellAnchor>
    <xdr:from>
      <xdr:col>8</xdr:col>
      <xdr:colOff>66675</xdr:colOff>
      <xdr:row>48</xdr:row>
      <xdr:rowOff>0</xdr:rowOff>
    </xdr:from>
    <xdr:to>
      <xdr:col>19</xdr:col>
      <xdr:colOff>9525</xdr:colOff>
      <xdr:row>48</xdr:row>
      <xdr:rowOff>0</xdr:rowOff>
    </xdr:to>
    <xdr:sp>
      <xdr:nvSpPr>
        <xdr:cNvPr id="15" name="WordArt 11"/>
        <xdr:cNvSpPr>
          <a:spLocks/>
        </xdr:cNvSpPr>
      </xdr:nvSpPr>
      <xdr:spPr>
        <a:xfrm>
          <a:off x="3305175" y="10420350"/>
          <a:ext cx="2562225" cy="0"/>
        </a:xfrm>
        <a:prstGeom prst="rect"/>
        <a:noFill/>
      </xdr:spPr>
      <xdr:txBody>
        <a:bodyPr fromWordArt="1" wrap="none" lIns="91440" tIns="45720" rIns="91440" bIns="45720">
          <a:prstTxWarp prst="textFadeUp">
            <a:avLst>
              <a:gd name="adj" fmla="val 9990"/>
            </a:avLst>
          </a:prstTxWarp>
        </a:bodyPr>
        <a:p>
          <a:pPr algn="ctr"/>
          <a:r>
            <a:rPr sz="3600" kern="10" spc="0">
              <a:ln w="12700" cmpd="sng">
                <a:solidFill>
                  <a:srgbClr val="B2B2B2"/>
                </a:solidFill>
                <a:headEnd type="none"/>
                <a:tailEnd type="none"/>
              </a:ln>
              <a:gradFill rotWithShape="1">
                <a:gsLst>
                  <a:gs pos="0">
                    <a:srgbClr val="520402"/>
                  </a:gs>
                  <a:gs pos="100000">
                    <a:srgbClr val="FFCC00"/>
                  </a:gs>
                </a:gsLst>
                <a:lin ang="5400000" scaled="1"/>
              </a:gradFill>
              <a:effectLst>
                <a:outerShdw dist="35921" dir="2700000" sy="50000" algn="b">
                  <a:srgbClr val="875B0D">
                    <a:alpha val="100000"/>
                  </a:srgbClr>
                </a:outerShdw>
              </a:effectLst>
              <a:latin typeface="ＭＳ Ｐゴシック"/>
              <a:cs typeface="ＭＳ Ｐゴシック"/>
            </a:rPr>
            <a:t>予　選　ラ　ウ　ン　ド</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85725</xdr:colOff>
      <xdr:row>0</xdr:row>
      <xdr:rowOff>0</xdr:rowOff>
    </xdr:from>
    <xdr:to>
      <xdr:col>21</xdr:col>
      <xdr:colOff>171450</xdr:colOff>
      <xdr:row>0</xdr:row>
      <xdr:rowOff>0</xdr:rowOff>
    </xdr:to>
    <xdr:sp>
      <xdr:nvSpPr>
        <xdr:cNvPr id="1" name="WordArt 3"/>
        <xdr:cNvSpPr>
          <a:spLocks/>
        </xdr:cNvSpPr>
      </xdr:nvSpPr>
      <xdr:spPr>
        <a:xfrm>
          <a:off x="1638300" y="0"/>
          <a:ext cx="2047875" cy="0"/>
        </a:xfrm>
        <a:prstGeom prst="rect"/>
        <a:noFill/>
      </xdr:spPr>
      <xdr:txBody>
        <a:bodyPr fromWordArt="1" wrap="none" lIns="91440" tIns="45720" rIns="91440" bIns="45720">
          <a:prstTxWarp prst="textPlain"/>
        </a:bodyPr>
        <a:p>
          <a:pPr algn="ctr"/>
          <a:r>
            <a:rPr sz="1400" b="1" kern="10" spc="0">
              <a:ln w="9525" cmpd="sng">
                <a:noFill/>
              </a:ln>
              <a:gradFill rotWithShape="1">
                <a:gsLst>
                  <a:gs pos="0">
                    <a:srgbClr val="FFFF00"/>
                  </a:gs>
                  <a:gs pos="100000">
                    <a:srgbClr val="FF9933"/>
                  </a:gs>
                </a:gsLst>
                <a:path path="rect">
                  <a:fillToRect l="50000" t="50000" r="50000" b="50000"/>
                </a:path>
              </a:gradFill>
              <a:effectLst>
                <a:outerShdw dist="35921" dir="2700000" algn="ctr">
                  <a:srgbClr val="C0C0C0">
                    <a:alpha val="100000"/>
                  </a:srgbClr>
                </a:outerShdw>
              </a:effectLst>
              <a:latin typeface="HG創英角ﾎﾟｯﾌﾟ体"/>
              <a:cs typeface="HG創英角ﾎﾟｯﾌﾟ体"/>
            </a:rPr>
            <a:t>順位決定予備戦</a:t>
          </a:r>
        </a:p>
      </xdr:txBody>
    </xdr:sp>
    <xdr:clientData/>
  </xdr:twoCellAnchor>
  <xdr:twoCellAnchor>
    <xdr:from>
      <xdr:col>11</xdr:col>
      <xdr:colOff>85725</xdr:colOff>
      <xdr:row>0</xdr:row>
      <xdr:rowOff>76200</xdr:rowOff>
    </xdr:from>
    <xdr:to>
      <xdr:col>44</xdr:col>
      <xdr:colOff>76200</xdr:colOff>
      <xdr:row>1</xdr:row>
      <xdr:rowOff>123825</xdr:rowOff>
    </xdr:to>
    <xdr:sp>
      <xdr:nvSpPr>
        <xdr:cNvPr id="2" name="WordArt 4"/>
        <xdr:cNvSpPr>
          <a:spLocks/>
        </xdr:cNvSpPr>
      </xdr:nvSpPr>
      <xdr:spPr>
        <a:xfrm>
          <a:off x="2105025" y="76200"/>
          <a:ext cx="5133975" cy="285750"/>
        </a:xfrm>
        <a:prstGeom prst="rect"/>
        <a:noFill/>
      </xdr:spPr>
      <xdr:txBody>
        <a:bodyPr fromWordArt="1" wrap="none" lIns="91440" tIns="45720" rIns="91440" bIns="45720">
          <a:prstTxWarp prst="textPlain"/>
        </a:bodyPr>
        <a:p>
          <a:pPr algn="ctr"/>
          <a:r>
            <a:rPr sz="1400" b="1" kern="10" spc="0">
              <a:ln w="9525" cmpd="sng">
                <a:noFill/>
              </a:ln>
              <a:gradFill rotWithShape="1">
                <a:gsLst>
                  <a:gs pos="0">
                    <a:srgbClr val="FFFF00"/>
                  </a:gs>
                  <a:gs pos="100000">
                    <a:srgbClr val="FF9933"/>
                  </a:gs>
                </a:gsLst>
                <a:path path="rect">
                  <a:fillToRect l="50000" t="50000" r="50000" b="50000"/>
                </a:path>
              </a:gradFill>
              <a:effectLst>
                <a:outerShdw dist="35921" dir="2700000" algn="ctr">
                  <a:srgbClr val="C0C0C0">
                    <a:alpha val="100000"/>
                  </a:srgbClr>
                </a:outerShdw>
              </a:effectLst>
              <a:latin typeface="HG創英角ﾎﾟｯﾌﾟ体"/>
              <a:cs typeface="HG創英角ﾎﾟｯﾌﾟ体"/>
            </a:rPr>
            <a:t>順位決定トーナメント</a:t>
          </a:r>
        </a:p>
      </xdr:txBody>
    </xdr:sp>
    <xdr:clientData/>
  </xdr:twoCellAnchor>
  <xdr:twoCellAnchor>
    <xdr:from>
      <xdr:col>11</xdr:col>
      <xdr:colOff>123825</xdr:colOff>
      <xdr:row>53</xdr:row>
      <xdr:rowOff>0</xdr:rowOff>
    </xdr:from>
    <xdr:to>
      <xdr:col>25</xdr:col>
      <xdr:colOff>66675</xdr:colOff>
      <xdr:row>53</xdr:row>
      <xdr:rowOff>0</xdr:rowOff>
    </xdr:to>
    <xdr:sp>
      <xdr:nvSpPr>
        <xdr:cNvPr id="3" name="WordArt 5"/>
        <xdr:cNvSpPr>
          <a:spLocks/>
        </xdr:cNvSpPr>
      </xdr:nvSpPr>
      <xdr:spPr>
        <a:xfrm>
          <a:off x="2143125" y="10039350"/>
          <a:ext cx="2124075" cy="0"/>
        </a:xfrm>
        <a:prstGeom prst="rect"/>
        <a:noFill/>
      </xdr:spPr>
      <xdr:txBody>
        <a:bodyPr fromWordArt="1" wrap="none" lIns="91440" tIns="45720" rIns="91440" bIns="45720">
          <a:prstTxWarp prst="textPlain"/>
        </a:bodyPr>
        <a:p>
          <a:pPr algn="ctr"/>
          <a:r>
            <a:rPr sz="1400" b="1" kern="10" spc="0">
              <a:ln w="9525" cmpd="sng">
                <a:noFill/>
              </a:ln>
              <a:gradFill rotWithShape="1">
                <a:gsLst>
                  <a:gs pos="0">
                    <a:srgbClr val="FFFF00"/>
                  </a:gs>
                  <a:gs pos="100000">
                    <a:srgbClr val="FF9933"/>
                  </a:gs>
                </a:gsLst>
                <a:path path="rect">
                  <a:fillToRect l="50000" t="50000" r="50000" b="50000"/>
                </a:path>
              </a:gradFill>
              <a:effectLst>
                <a:outerShdw dist="35921" dir="2700000" algn="ctr">
                  <a:srgbClr val="C0C0C0">
                    <a:alpha val="100000"/>
                  </a:srgbClr>
                </a:outerShdw>
              </a:effectLst>
              <a:latin typeface="HG創英角ﾎﾟｯﾌﾟ体"/>
              <a:cs typeface="HG創英角ﾎﾟｯﾌﾟ体"/>
            </a:rPr>
            <a:t>順位決定トーナメント</a:t>
          </a:r>
        </a:p>
      </xdr:txBody>
    </xdr:sp>
    <xdr:clientData/>
  </xdr:twoCellAnchor>
  <xdr:twoCellAnchor>
    <xdr:from>
      <xdr:col>12</xdr:col>
      <xdr:colOff>85725</xdr:colOff>
      <xdr:row>0</xdr:row>
      <xdr:rowOff>0</xdr:rowOff>
    </xdr:from>
    <xdr:to>
      <xdr:col>25</xdr:col>
      <xdr:colOff>171450</xdr:colOff>
      <xdr:row>0</xdr:row>
      <xdr:rowOff>0</xdr:rowOff>
    </xdr:to>
    <xdr:sp>
      <xdr:nvSpPr>
        <xdr:cNvPr id="4" name="WordArt 6"/>
        <xdr:cNvSpPr>
          <a:spLocks/>
        </xdr:cNvSpPr>
      </xdr:nvSpPr>
      <xdr:spPr>
        <a:xfrm>
          <a:off x="2228850" y="0"/>
          <a:ext cx="2143125" cy="0"/>
        </a:xfrm>
        <a:prstGeom prst="rect"/>
        <a:noFill/>
      </xdr:spPr>
      <xdr:txBody>
        <a:bodyPr fromWordArt="1" wrap="none" lIns="91440" tIns="45720" rIns="91440" bIns="45720">
          <a:prstTxWarp prst="textPlain"/>
        </a:bodyPr>
        <a:p>
          <a:pPr algn="ctr"/>
          <a:r>
            <a:rPr sz="1400" b="1" kern="10" spc="0">
              <a:ln w="9525" cmpd="sng">
                <a:noFill/>
              </a:ln>
              <a:gradFill rotWithShape="1">
                <a:gsLst>
                  <a:gs pos="0">
                    <a:srgbClr val="FFFF00"/>
                  </a:gs>
                  <a:gs pos="100000">
                    <a:srgbClr val="FF9933"/>
                  </a:gs>
                </a:gsLst>
                <a:path path="rect">
                  <a:fillToRect l="50000" t="50000" r="50000" b="50000"/>
                </a:path>
              </a:gradFill>
              <a:effectLst>
                <a:outerShdw dist="35921" dir="2700000" algn="ctr">
                  <a:srgbClr val="C0C0C0">
                    <a:alpha val="100000"/>
                  </a:srgbClr>
                </a:outerShdw>
              </a:effectLst>
              <a:latin typeface="HG創英角ﾎﾟｯﾌﾟ体"/>
              <a:cs typeface="HG創英角ﾎﾟｯﾌﾟ体"/>
            </a:rPr>
            <a:t>順位決定予備戦</a:t>
          </a:r>
        </a:p>
      </xdr:txBody>
    </xdr:sp>
    <xdr:clientData/>
  </xdr:twoCellAnchor>
  <xdr:twoCellAnchor>
    <xdr:from>
      <xdr:col>40</xdr:col>
      <xdr:colOff>123825</xdr:colOff>
      <xdr:row>53</xdr:row>
      <xdr:rowOff>0</xdr:rowOff>
    </xdr:from>
    <xdr:to>
      <xdr:col>54</xdr:col>
      <xdr:colOff>66675</xdr:colOff>
      <xdr:row>53</xdr:row>
      <xdr:rowOff>0</xdr:rowOff>
    </xdr:to>
    <xdr:sp>
      <xdr:nvSpPr>
        <xdr:cNvPr id="5" name="WordArt 7"/>
        <xdr:cNvSpPr>
          <a:spLocks/>
        </xdr:cNvSpPr>
      </xdr:nvSpPr>
      <xdr:spPr>
        <a:xfrm>
          <a:off x="6734175" y="10039350"/>
          <a:ext cx="2133600" cy="0"/>
        </a:xfrm>
        <a:prstGeom prst="rect"/>
        <a:noFill/>
      </xdr:spPr>
      <xdr:txBody>
        <a:bodyPr fromWordArt="1" wrap="none" lIns="91440" tIns="45720" rIns="91440" bIns="45720">
          <a:prstTxWarp prst="textPlain"/>
        </a:bodyPr>
        <a:p>
          <a:pPr algn="ctr"/>
          <a:r>
            <a:rPr sz="1400" b="1" kern="10" spc="0">
              <a:ln w="9525" cmpd="sng">
                <a:noFill/>
              </a:ln>
              <a:gradFill rotWithShape="1">
                <a:gsLst>
                  <a:gs pos="0">
                    <a:srgbClr val="FFFF00"/>
                  </a:gs>
                  <a:gs pos="100000">
                    <a:srgbClr val="FF9933"/>
                  </a:gs>
                </a:gsLst>
                <a:path path="rect">
                  <a:fillToRect l="50000" t="50000" r="50000" b="50000"/>
                </a:path>
              </a:gradFill>
              <a:effectLst>
                <a:outerShdw dist="35921" dir="2700000" algn="ctr">
                  <a:srgbClr val="C0C0C0">
                    <a:alpha val="100000"/>
                  </a:srgbClr>
                </a:outerShdw>
              </a:effectLst>
              <a:latin typeface="HG創英角ﾎﾟｯﾌﾟ体"/>
              <a:cs typeface="HG創英角ﾎﾟｯﾌﾟ体"/>
            </a:rPr>
            <a:t>順位決定トーナメント</a:t>
          </a:r>
        </a:p>
      </xdr:txBody>
    </xdr:sp>
    <xdr:clientData/>
  </xdr:twoCellAnchor>
  <xdr:twoCellAnchor>
    <xdr:from>
      <xdr:col>41</xdr:col>
      <xdr:colOff>85725</xdr:colOff>
      <xdr:row>0</xdr:row>
      <xdr:rowOff>0</xdr:rowOff>
    </xdr:from>
    <xdr:to>
      <xdr:col>54</xdr:col>
      <xdr:colOff>171450</xdr:colOff>
      <xdr:row>0</xdr:row>
      <xdr:rowOff>0</xdr:rowOff>
    </xdr:to>
    <xdr:sp>
      <xdr:nvSpPr>
        <xdr:cNvPr id="6" name="WordArt 8"/>
        <xdr:cNvSpPr>
          <a:spLocks/>
        </xdr:cNvSpPr>
      </xdr:nvSpPr>
      <xdr:spPr>
        <a:xfrm>
          <a:off x="6819900" y="0"/>
          <a:ext cx="2152650" cy="0"/>
        </a:xfrm>
        <a:prstGeom prst="rect"/>
        <a:noFill/>
      </xdr:spPr>
      <xdr:txBody>
        <a:bodyPr fromWordArt="1" wrap="none" lIns="91440" tIns="45720" rIns="91440" bIns="45720">
          <a:prstTxWarp prst="textPlain"/>
        </a:bodyPr>
        <a:p>
          <a:pPr algn="ctr"/>
          <a:r>
            <a:rPr sz="1400" b="1" kern="10" spc="0">
              <a:ln w="9525" cmpd="sng">
                <a:noFill/>
              </a:ln>
              <a:gradFill rotWithShape="1">
                <a:gsLst>
                  <a:gs pos="0">
                    <a:srgbClr val="FFFF00"/>
                  </a:gs>
                  <a:gs pos="100000">
                    <a:srgbClr val="FF9933"/>
                  </a:gs>
                </a:gsLst>
                <a:path path="rect">
                  <a:fillToRect l="50000" t="50000" r="50000" b="50000"/>
                </a:path>
              </a:gradFill>
              <a:effectLst>
                <a:outerShdw dist="35921" dir="2700000" algn="ctr">
                  <a:srgbClr val="C0C0C0">
                    <a:alpha val="100000"/>
                  </a:srgbClr>
                </a:outerShdw>
              </a:effectLst>
              <a:latin typeface="HG創英角ﾎﾟｯﾌﾟ体"/>
              <a:cs typeface="HG創英角ﾎﾟｯﾌﾟ体"/>
            </a:rPr>
            <a:t>順位決定予備戦</a:t>
          </a:r>
        </a:p>
      </xdr:txBody>
    </xdr:sp>
    <xdr:clientData/>
  </xdr:twoCellAnchor>
  <xdr:twoCellAnchor>
    <xdr:from>
      <xdr:col>11</xdr:col>
      <xdr:colOff>85725</xdr:colOff>
      <xdr:row>0</xdr:row>
      <xdr:rowOff>76200</xdr:rowOff>
    </xdr:from>
    <xdr:to>
      <xdr:col>44</xdr:col>
      <xdr:colOff>76200</xdr:colOff>
      <xdr:row>1</xdr:row>
      <xdr:rowOff>123825</xdr:rowOff>
    </xdr:to>
    <xdr:sp>
      <xdr:nvSpPr>
        <xdr:cNvPr id="7" name="WordArt 9"/>
        <xdr:cNvSpPr>
          <a:spLocks/>
        </xdr:cNvSpPr>
      </xdr:nvSpPr>
      <xdr:spPr>
        <a:xfrm>
          <a:off x="2105025" y="76200"/>
          <a:ext cx="5133975" cy="285750"/>
        </a:xfrm>
        <a:prstGeom prst="rect"/>
        <a:noFill/>
      </xdr:spPr>
      <xdr:txBody>
        <a:bodyPr fromWordArt="1" wrap="none" lIns="91440" tIns="45720" rIns="91440" bIns="45720">
          <a:prstTxWarp prst="textPlain"/>
        </a:bodyPr>
        <a:p>
          <a:pPr algn="ctr"/>
          <a:r>
            <a:rPr sz="1400" b="1" kern="10" spc="0">
              <a:ln w="9525" cmpd="sng">
                <a:noFill/>
              </a:ln>
              <a:gradFill rotWithShape="1">
                <a:gsLst>
                  <a:gs pos="0">
                    <a:srgbClr val="FFFF00"/>
                  </a:gs>
                  <a:gs pos="100000">
                    <a:srgbClr val="FF9933"/>
                  </a:gs>
                </a:gsLst>
                <a:path path="rect">
                  <a:fillToRect l="50000" t="50000" r="50000" b="50000"/>
                </a:path>
              </a:gradFill>
              <a:effectLst>
                <a:outerShdw dist="35921" dir="2700000" algn="ctr">
                  <a:srgbClr val="C0C0C0">
                    <a:alpha val="100000"/>
                  </a:srgbClr>
                </a:outerShdw>
              </a:effectLst>
              <a:latin typeface="HG創英角ﾎﾟｯﾌﾟ体"/>
              <a:cs typeface="HG創英角ﾎﾟｯﾌﾟ体"/>
            </a:rPr>
            <a:t>順位決定トーナメント</a:t>
          </a:r>
        </a:p>
      </xdr:txBody>
    </xdr:sp>
    <xdr:clientData/>
  </xdr:twoCellAnchor>
  <xdr:twoCellAnchor>
    <xdr:from>
      <xdr:col>12</xdr:col>
      <xdr:colOff>85725</xdr:colOff>
      <xdr:row>0</xdr:row>
      <xdr:rowOff>0</xdr:rowOff>
    </xdr:from>
    <xdr:to>
      <xdr:col>25</xdr:col>
      <xdr:colOff>171450</xdr:colOff>
      <xdr:row>0</xdr:row>
      <xdr:rowOff>0</xdr:rowOff>
    </xdr:to>
    <xdr:sp>
      <xdr:nvSpPr>
        <xdr:cNvPr id="8" name="WordArt 10"/>
        <xdr:cNvSpPr>
          <a:spLocks/>
        </xdr:cNvSpPr>
      </xdr:nvSpPr>
      <xdr:spPr>
        <a:xfrm>
          <a:off x="2228850" y="0"/>
          <a:ext cx="2143125" cy="0"/>
        </a:xfrm>
        <a:prstGeom prst="rect"/>
        <a:noFill/>
      </xdr:spPr>
      <xdr:txBody>
        <a:bodyPr fromWordArt="1" wrap="none" lIns="91440" tIns="45720" rIns="91440" bIns="45720">
          <a:prstTxWarp prst="textPlain"/>
        </a:bodyPr>
        <a:p>
          <a:pPr algn="ctr"/>
          <a:r>
            <a:rPr sz="1400" b="1" kern="10" spc="0">
              <a:ln w="9525" cmpd="sng">
                <a:noFill/>
              </a:ln>
              <a:gradFill rotWithShape="1">
                <a:gsLst>
                  <a:gs pos="0">
                    <a:srgbClr val="FFFF00"/>
                  </a:gs>
                  <a:gs pos="100000">
                    <a:srgbClr val="FF9933"/>
                  </a:gs>
                </a:gsLst>
                <a:path path="rect">
                  <a:fillToRect l="50000" t="50000" r="50000" b="50000"/>
                </a:path>
              </a:gradFill>
              <a:effectLst>
                <a:outerShdw dist="35921" dir="2700000" algn="ctr">
                  <a:srgbClr val="C0C0C0">
                    <a:alpha val="100000"/>
                  </a:srgbClr>
                </a:outerShdw>
              </a:effectLst>
              <a:latin typeface="HG創英角ﾎﾟｯﾌﾟ体"/>
              <a:cs typeface="HG創英角ﾎﾟｯﾌﾟ体"/>
            </a:rPr>
            <a:t>順位決定予備戦</a:t>
          </a:r>
        </a:p>
      </xdr:txBody>
    </xdr:sp>
    <xdr:clientData/>
  </xdr:twoCellAnchor>
  <xdr:twoCellAnchor>
    <xdr:from>
      <xdr:col>41</xdr:col>
      <xdr:colOff>85725</xdr:colOff>
      <xdr:row>0</xdr:row>
      <xdr:rowOff>0</xdr:rowOff>
    </xdr:from>
    <xdr:to>
      <xdr:col>54</xdr:col>
      <xdr:colOff>171450</xdr:colOff>
      <xdr:row>0</xdr:row>
      <xdr:rowOff>0</xdr:rowOff>
    </xdr:to>
    <xdr:sp>
      <xdr:nvSpPr>
        <xdr:cNvPr id="9" name="WordArt 11"/>
        <xdr:cNvSpPr>
          <a:spLocks/>
        </xdr:cNvSpPr>
      </xdr:nvSpPr>
      <xdr:spPr>
        <a:xfrm>
          <a:off x="6819900" y="0"/>
          <a:ext cx="2152650" cy="0"/>
        </a:xfrm>
        <a:prstGeom prst="rect"/>
        <a:noFill/>
      </xdr:spPr>
      <xdr:txBody>
        <a:bodyPr fromWordArt="1" wrap="none" lIns="91440" tIns="45720" rIns="91440" bIns="45720">
          <a:prstTxWarp prst="textPlain"/>
        </a:bodyPr>
        <a:p>
          <a:pPr algn="ctr"/>
          <a:r>
            <a:rPr sz="1400" b="1" kern="10" spc="0">
              <a:ln w="9525" cmpd="sng">
                <a:noFill/>
              </a:ln>
              <a:gradFill rotWithShape="1">
                <a:gsLst>
                  <a:gs pos="0">
                    <a:srgbClr val="FFFF00"/>
                  </a:gs>
                  <a:gs pos="100000">
                    <a:srgbClr val="FF9933"/>
                  </a:gs>
                </a:gsLst>
                <a:path path="rect">
                  <a:fillToRect l="50000" t="50000" r="50000" b="50000"/>
                </a:path>
              </a:gradFill>
              <a:effectLst>
                <a:outerShdw dist="35921" dir="2700000" algn="ctr">
                  <a:srgbClr val="C0C0C0">
                    <a:alpha val="100000"/>
                  </a:srgbClr>
                </a:outerShdw>
              </a:effectLst>
              <a:latin typeface="HG創英角ﾎﾟｯﾌﾟ体"/>
              <a:cs typeface="HG創英角ﾎﾟｯﾌﾟ体"/>
            </a:rPr>
            <a:t>順位決定予備戦</a:t>
          </a:r>
        </a:p>
      </xdr:txBody>
    </xdr:sp>
    <xdr:clientData/>
  </xdr:twoCellAnchor>
  <xdr:twoCellAnchor>
    <xdr:from>
      <xdr:col>11</xdr:col>
      <xdr:colOff>85725</xdr:colOff>
      <xdr:row>0</xdr:row>
      <xdr:rowOff>76200</xdr:rowOff>
    </xdr:from>
    <xdr:to>
      <xdr:col>44</xdr:col>
      <xdr:colOff>76200</xdr:colOff>
      <xdr:row>1</xdr:row>
      <xdr:rowOff>123825</xdr:rowOff>
    </xdr:to>
    <xdr:sp>
      <xdr:nvSpPr>
        <xdr:cNvPr id="10" name="WordArt 12"/>
        <xdr:cNvSpPr>
          <a:spLocks/>
        </xdr:cNvSpPr>
      </xdr:nvSpPr>
      <xdr:spPr>
        <a:xfrm>
          <a:off x="2105025" y="76200"/>
          <a:ext cx="5133975" cy="285750"/>
        </a:xfrm>
        <a:prstGeom prst="rect"/>
        <a:noFill/>
      </xdr:spPr>
      <xdr:txBody>
        <a:bodyPr fromWordArt="1" wrap="none" lIns="91440" tIns="45720" rIns="91440" bIns="45720">
          <a:prstTxWarp prst="textPlain"/>
        </a:bodyPr>
        <a:p>
          <a:pPr algn="ctr"/>
          <a:r>
            <a:rPr sz="1400" b="1" kern="10" spc="0">
              <a:ln w="9525" cmpd="sng">
                <a:noFill/>
              </a:ln>
              <a:gradFill rotWithShape="1">
                <a:gsLst>
                  <a:gs pos="0">
                    <a:srgbClr val="FFFF00"/>
                  </a:gs>
                  <a:gs pos="100000">
                    <a:srgbClr val="FF9933"/>
                  </a:gs>
                </a:gsLst>
                <a:path path="rect">
                  <a:fillToRect l="50000" t="50000" r="50000" b="50000"/>
                </a:path>
              </a:gradFill>
              <a:effectLst>
                <a:outerShdw dist="35921" dir="2700000" algn="ctr">
                  <a:srgbClr val="C0C0C0">
                    <a:alpha val="100000"/>
                  </a:srgbClr>
                </a:outerShdw>
              </a:effectLst>
              <a:latin typeface="HG創英角ﾎﾟｯﾌﾟ体"/>
              <a:cs typeface="HG創英角ﾎﾟｯﾌﾟ体"/>
            </a:rPr>
            <a:t>順位決定トーナメント</a:t>
          </a:r>
        </a:p>
      </xdr:txBody>
    </xdr:sp>
    <xdr:clientData/>
  </xdr:twoCellAnchor>
  <xdr:twoCellAnchor>
    <xdr:from>
      <xdr:col>11</xdr:col>
      <xdr:colOff>123825</xdr:colOff>
      <xdr:row>53</xdr:row>
      <xdr:rowOff>0</xdr:rowOff>
    </xdr:from>
    <xdr:to>
      <xdr:col>25</xdr:col>
      <xdr:colOff>66675</xdr:colOff>
      <xdr:row>53</xdr:row>
      <xdr:rowOff>0</xdr:rowOff>
    </xdr:to>
    <xdr:sp>
      <xdr:nvSpPr>
        <xdr:cNvPr id="11" name="WordArt 13"/>
        <xdr:cNvSpPr>
          <a:spLocks/>
        </xdr:cNvSpPr>
      </xdr:nvSpPr>
      <xdr:spPr>
        <a:xfrm>
          <a:off x="2143125" y="10039350"/>
          <a:ext cx="2124075" cy="0"/>
        </a:xfrm>
        <a:prstGeom prst="rect"/>
        <a:noFill/>
      </xdr:spPr>
      <xdr:txBody>
        <a:bodyPr fromWordArt="1" wrap="none" lIns="91440" tIns="45720" rIns="91440" bIns="45720">
          <a:prstTxWarp prst="textPlain"/>
        </a:bodyPr>
        <a:p>
          <a:pPr algn="ctr"/>
          <a:r>
            <a:rPr sz="1400" b="1" kern="10" spc="0">
              <a:ln w="9525" cmpd="sng">
                <a:noFill/>
              </a:ln>
              <a:gradFill rotWithShape="1">
                <a:gsLst>
                  <a:gs pos="0">
                    <a:srgbClr val="FFFF00"/>
                  </a:gs>
                  <a:gs pos="100000">
                    <a:srgbClr val="FF9933"/>
                  </a:gs>
                </a:gsLst>
                <a:path path="rect">
                  <a:fillToRect l="50000" t="50000" r="50000" b="50000"/>
                </a:path>
              </a:gradFill>
              <a:effectLst>
                <a:outerShdw dist="35921" dir="2700000" algn="ctr">
                  <a:srgbClr val="C0C0C0">
                    <a:alpha val="100000"/>
                  </a:srgbClr>
                </a:outerShdw>
              </a:effectLst>
              <a:latin typeface="HG創英角ﾎﾟｯﾌﾟ体"/>
              <a:cs typeface="HG創英角ﾎﾟｯﾌﾟ体"/>
            </a:rPr>
            <a:t>順位決定トーナメント</a:t>
          </a:r>
        </a:p>
      </xdr:txBody>
    </xdr:sp>
    <xdr:clientData/>
  </xdr:twoCellAnchor>
  <xdr:twoCellAnchor>
    <xdr:from>
      <xdr:col>12</xdr:col>
      <xdr:colOff>85725</xdr:colOff>
      <xdr:row>0</xdr:row>
      <xdr:rowOff>0</xdr:rowOff>
    </xdr:from>
    <xdr:to>
      <xdr:col>25</xdr:col>
      <xdr:colOff>171450</xdr:colOff>
      <xdr:row>0</xdr:row>
      <xdr:rowOff>0</xdr:rowOff>
    </xdr:to>
    <xdr:sp>
      <xdr:nvSpPr>
        <xdr:cNvPr id="12" name="WordArt 14"/>
        <xdr:cNvSpPr>
          <a:spLocks/>
        </xdr:cNvSpPr>
      </xdr:nvSpPr>
      <xdr:spPr>
        <a:xfrm>
          <a:off x="2228850" y="0"/>
          <a:ext cx="2143125" cy="0"/>
        </a:xfrm>
        <a:prstGeom prst="rect"/>
        <a:noFill/>
      </xdr:spPr>
      <xdr:txBody>
        <a:bodyPr fromWordArt="1" wrap="none" lIns="91440" tIns="45720" rIns="91440" bIns="45720">
          <a:prstTxWarp prst="textPlain"/>
        </a:bodyPr>
        <a:p>
          <a:pPr algn="ctr"/>
          <a:r>
            <a:rPr sz="1400" b="1" kern="10" spc="0">
              <a:ln w="9525" cmpd="sng">
                <a:noFill/>
              </a:ln>
              <a:gradFill rotWithShape="1">
                <a:gsLst>
                  <a:gs pos="0">
                    <a:srgbClr val="FFFF00"/>
                  </a:gs>
                  <a:gs pos="100000">
                    <a:srgbClr val="FF9933"/>
                  </a:gs>
                </a:gsLst>
                <a:path path="rect">
                  <a:fillToRect l="50000" t="50000" r="50000" b="50000"/>
                </a:path>
              </a:gradFill>
              <a:effectLst>
                <a:outerShdw dist="35921" dir="2700000" algn="ctr">
                  <a:srgbClr val="C0C0C0">
                    <a:alpha val="100000"/>
                  </a:srgbClr>
                </a:outerShdw>
              </a:effectLst>
              <a:latin typeface="HG創英角ﾎﾟｯﾌﾟ体"/>
              <a:cs typeface="HG創英角ﾎﾟｯﾌﾟ体"/>
            </a:rPr>
            <a:t>順位決定予備戦</a:t>
          </a:r>
        </a:p>
      </xdr:txBody>
    </xdr:sp>
    <xdr:clientData/>
  </xdr:twoCellAnchor>
  <xdr:twoCellAnchor>
    <xdr:from>
      <xdr:col>40</xdr:col>
      <xdr:colOff>123825</xdr:colOff>
      <xdr:row>53</xdr:row>
      <xdr:rowOff>0</xdr:rowOff>
    </xdr:from>
    <xdr:to>
      <xdr:col>54</xdr:col>
      <xdr:colOff>66675</xdr:colOff>
      <xdr:row>53</xdr:row>
      <xdr:rowOff>0</xdr:rowOff>
    </xdr:to>
    <xdr:sp>
      <xdr:nvSpPr>
        <xdr:cNvPr id="13" name="WordArt 15"/>
        <xdr:cNvSpPr>
          <a:spLocks/>
        </xdr:cNvSpPr>
      </xdr:nvSpPr>
      <xdr:spPr>
        <a:xfrm>
          <a:off x="6734175" y="10039350"/>
          <a:ext cx="2133600" cy="0"/>
        </a:xfrm>
        <a:prstGeom prst="rect"/>
        <a:noFill/>
      </xdr:spPr>
      <xdr:txBody>
        <a:bodyPr fromWordArt="1" wrap="none" lIns="91440" tIns="45720" rIns="91440" bIns="45720">
          <a:prstTxWarp prst="textPlain"/>
        </a:bodyPr>
        <a:p>
          <a:pPr algn="ctr"/>
          <a:r>
            <a:rPr sz="1400" b="1" kern="10" spc="0">
              <a:ln w="9525" cmpd="sng">
                <a:noFill/>
              </a:ln>
              <a:gradFill rotWithShape="1">
                <a:gsLst>
                  <a:gs pos="0">
                    <a:srgbClr val="FFFF00"/>
                  </a:gs>
                  <a:gs pos="100000">
                    <a:srgbClr val="FF9933"/>
                  </a:gs>
                </a:gsLst>
                <a:path path="rect">
                  <a:fillToRect l="50000" t="50000" r="50000" b="50000"/>
                </a:path>
              </a:gradFill>
              <a:effectLst>
                <a:outerShdw dist="35921" dir="2700000" algn="ctr">
                  <a:srgbClr val="C0C0C0">
                    <a:alpha val="100000"/>
                  </a:srgbClr>
                </a:outerShdw>
              </a:effectLst>
              <a:latin typeface="HG創英角ﾎﾟｯﾌﾟ体"/>
              <a:cs typeface="HG創英角ﾎﾟｯﾌﾟ体"/>
            </a:rPr>
            <a:t>順位決定トーナメント</a:t>
          </a:r>
        </a:p>
      </xdr:txBody>
    </xdr:sp>
    <xdr:clientData/>
  </xdr:twoCellAnchor>
  <xdr:twoCellAnchor>
    <xdr:from>
      <xdr:col>41</xdr:col>
      <xdr:colOff>85725</xdr:colOff>
      <xdr:row>0</xdr:row>
      <xdr:rowOff>0</xdr:rowOff>
    </xdr:from>
    <xdr:to>
      <xdr:col>54</xdr:col>
      <xdr:colOff>171450</xdr:colOff>
      <xdr:row>0</xdr:row>
      <xdr:rowOff>0</xdr:rowOff>
    </xdr:to>
    <xdr:sp>
      <xdr:nvSpPr>
        <xdr:cNvPr id="14" name="WordArt 16"/>
        <xdr:cNvSpPr>
          <a:spLocks/>
        </xdr:cNvSpPr>
      </xdr:nvSpPr>
      <xdr:spPr>
        <a:xfrm>
          <a:off x="6819900" y="0"/>
          <a:ext cx="2152650" cy="0"/>
        </a:xfrm>
        <a:prstGeom prst="rect"/>
        <a:noFill/>
      </xdr:spPr>
      <xdr:txBody>
        <a:bodyPr fromWordArt="1" wrap="none" lIns="91440" tIns="45720" rIns="91440" bIns="45720">
          <a:prstTxWarp prst="textPlain"/>
        </a:bodyPr>
        <a:p>
          <a:pPr algn="ctr"/>
          <a:r>
            <a:rPr sz="1400" b="1" kern="10" spc="0">
              <a:ln w="9525" cmpd="sng">
                <a:noFill/>
              </a:ln>
              <a:gradFill rotWithShape="1">
                <a:gsLst>
                  <a:gs pos="0">
                    <a:srgbClr val="FFFF00"/>
                  </a:gs>
                  <a:gs pos="100000">
                    <a:srgbClr val="FF9933"/>
                  </a:gs>
                </a:gsLst>
                <a:path path="rect">
                  <a:fillToRect l="50000" t="50000" r="50000" b="50000"/>
                </a:path>
              </a:gradFill>
              <a:effectLst>
                <a:outerShdw dist="35921" dir="2700000" algn="ctr">
                  <a:srgbClr val="C0C0C0">
                    <a:alpha val="100000"/>
                  </a:srgbClr>
                </a:outerShdw>
              </a:effectLst>
              <a:latin typeface="HG創英角ﾎﾟｯﾌﾟ体"/>
              <a:cs typeface="HG創英角ﾎﾟｯﾌﾟ体"/>
            </a:rPr>
            <a:t>順位決定予備戦</a:t>
          </a:r>
        </a:p>
      </xdr:txBody>
    </xdr:sp>
    <xdr:clientData/>
  </xdr:twoCellAnchor>
  <xdr:twoCellAnchor>
    <xdr:from>
      <xdr:col>8</xdr:col>
      <xdr:colOff>85725</xdr:colOff>
      <xdr:row>0</xdr:row>
      <xdr:rowOff>0</xdr:rowOff>
    </xdr:from>
    <xdr:to>
      <xdr:col>21</xdr:col>
      <xdr:colOff>171450</xdr:colOff>
      <xdr:row>0</xdr:row>
      <xdr:rowOff>0</xdr:rowOff>
    </xdr:to>
    <xdr:sp>
      <xdr:nvSpPr>
        <xdr:cNvPr id="15" name="WordArt 3"/>
        <xdr:cNvSpPr>
          <a:spLocks/>
        </xdr:cNvSpPr>
      </xdr:nvSpPr>
      <xdr:spPr>
        <a:xfrm>
          <a:off x="1638300" y="0"/>
          <a:ext cx="2047875" cy="0"/>
        </a:xfrm>
        <a:prstGeom prst="rect"/>
        <a:noFill/>
      </xdr:spPr>
      <xdr:txBody>
        <a:bodyPr fromWordArt="1" wrap="none" lIns="91440" tIns="45720" rIns="91440" bIns="45720">
          <a:prstTxWarp prst="textPlain"/>
        </a:bodyPr>
        <a:p>
          <a:pPr algn="ctr"/>
          <a:r>
            <a:rPr sz="1400" b="1" kern="10" spc="0">
              <a:ln w="9525" cmpd="sng">
                <a:noFill/>
              </a:ln>
              <a:gradFill rotWithShape="1">
                <a:gsLst>
                  <a:gs pos="0">
                    <a:srgbClr val="FFFF00"/>
                  </a:gs>
                  <a:gs pos="100000">
                    <a:srgbClr val="FF9933"/>
                  </a:gs>
                </a:gsLst>
                <a:path path="rect">
                  <a:fillToRect l="50000" t="50000" r="50000" b="50000"/>
                </a:path>
              </a:gradFill>
              <a:effectLst>
                <a:outerShdw dist="35921" dir="2700000" algn="ctr">
                  <a:srgbClr val="C0C0C0">
                    <a:alpha val="100000"/>
                  </a:srgbClr>
                </a:outerShdw>
              </a:effectLst>
              <a:latin typeface="HG創英角ﾎﾟｯﾌﾟ体"/>
              <a:cs typeface="HG創英角ﾎﾟｯﾌﾟ体"/>
            </a:rPr>
            <a:t>順位決定予備戦</a:t>
          </a:r>
        </a:p>
      </xdr:txBody>
    </xdr:sp>
    <xdr:clientData/>
  </xdr:twoCellAnchor>
  <xdr:twoCellAnchor>
    <xdr:from>
      <xdr:col>11</xdr:col>
      <xdr:colOff>85725</xdr:colOff>
      <xdr:row>0</xdr:row>
      <xdr:rowOff>76200</xdr:rowOff>
    </xdr:from>
    <xdr:to>
      <xdr:col>44</xdr:col>
      <xdr:colOff>76200</xdr:colOff>
      <xdr:row>1</xdr:row>
      <xdr:rowOff>123825</xdr:rowOff>
    </xdr:to>
    <xdr:sp>
      <xdr:nvSpPr>
        <xdr:cNvPr id="16" name="WordArt 4"/>
        <xdr:cNvSpPr>
          <a:spLocks/>
        </xdr:cNvSpPr>
      </xdr:nvSpPr>
      <xdr:spPr>
        <a:xfrm>
          <a:off x="2105025" y="76200"/>
          <a:ext cx="5133975" cy="285750"/>
        </a:xfrm>
        <a:prstGeom prst="rect"/>
        <a:noFill/>
      </xdr:spPr>
      <xdr:txBody>
        <a:bodyPr fromWordArt="1" wrap="none" lIns="91440" tIns="45720" rIns="91440" bIns="45720">
          <a:prstTxWarp prst="textPlain"/>
        </a:bodyPr>
        <a:p>
          <a:pPr algn="ctr"/>
          <a:r>
            <a:rPr sz="1400" b="1" kern="10" spc="0">
              <a:ln w="9525" cmpd="sng">
                <a:noFill/>
              </a:ln>
              <a:gradFill rotWithShape="1">
                <a:gsLst>
                  <a:gs pos="0">
                    <a:srgbClr val="FFFF00"/>
                  </a:gs>
                  <a:gs pos="100000">
                    <a:srgbClr val="FF9933"/>
                  </a:gs>
                </a:gsLst>
                <a:path path="rect">
                  <a:fillToRect l="50000" t="50000" r="50000" b="50000"/>
                </a:path>
              </a:gradFill>
              <a:effectLst>
                <a:outerShdw dist="35921" dir="2700000" algn="ctr">
                  <a:srgbClr val="C0C0C0">
                    <a:alpha val="100000"/>
                  </a:srgbClr>
                </a:outerShdw>
              </a:effectLst>
              <a:latin typeface="HG創英角ﾎﾟｯﾌﾟ体"/>
              <a:cs typeface="HG創英角ﾎﾟｯﾌﾟ体"/>
            </a:rPr>
            <a:t>順位決定トーナメント</a:t>
          </a:r>
        </a:p>
      </xdr:txBody>
    </xdr:sp>
    <xdr:clientData/>
  </xdr:twoCellAnchor>
  <xdr:twoCellAnchor>
    <xdr:from>
      <xdr:col>11</xdr:col>
      <xdr:colOff>123825</xdr:colOff>
      <xdr:row>53</xdr:row>
      <xdr:rowOff>0</xdr:rowOff>
    </xdr:from>
    <xdr:to>
      <xdr:col>25</xdr:col>
      <xdr:colOff>66675</xdr:colOff>
      <xdr:row>53</xdr:row>
      <xdr:rowOff>0</xdr:rowOff>
    </xdr:to>
    <xdr:sp>
      <xdr:nvSpPr>
        <xdr:cNvPr id="17" name="WordArt 5"/>
        <xdr:cNvSpPr>
          <a:spLocks/>
        </xdr:cNvSpPr>
      </xdr:nvSpPr>
      <xdr:spPr>
        <a:xfrm>
          <a:off x="2143125" y="10039350"/>
          <a:ext cx="2124075" cy="0"/>
        </a:xfrm>
        <a:prstGeom prst="rect"/>
        <a:noFill/>
      </xdr:spPr>
      <xdr:txBody>
        <a:bodyPr fromWordArt="1" wrap="none" lIns="91440" tIns="45720" rIns="91440" bIns="45720">
          <a:prstTxWarp prst="textPlain"/>
        </a:bodyPr>
        <a:p>
          <a:pPr algn="ctr"/>
          <a:r>
            <a:rPr sz="1400" b="1" kern="10" spc="0">
              <a:ln w="9525" cmpd="sng">
                <a:noFill/>
              </a:ln>
              <a:gradFill rotWithShape="1">
                <a:gsLst>
                  <a:gs pos="0">
                    <a:srgbClr val="FFFF00"/>
                  </a:gs>
                  <a:gs pos="100000">
                    <a:srgbClr val="FF9933"/>
                  </a:gs>
                </a:gsLst>
                <a:path path="rect">
                  <a:fillToRect l="50000" t="50000" r="50000" b="50000"/>
                </a:path>
              </a:gradFill>
              <a:effectLst>
                <a:outerShdw dist="35921" dir="2700000" algn="ctr">
                  <a:srgbClr val="C0C0C0">
                    <a:alpha val="100000"/>
                  </a:srgbClr>
                </a:outerShdw>
              </a:effectLst>
              <a:latin typeface="HG創英角ﾎﾟｯﾌﾟ体"/>
              <a:cs typeface="HG創英角ﾎﾟｯﾌﾟ体"/>
            </a:rPr>
            <a:t>順位決定トーナメント</a:t>
          </a:r>
        </a:p>
      </xdr:txBody>
    </xdr:sp>
    <xdr:clientData/>
  </xdr:twoCellAnchor>
  <xdr:twoCellAnchor>
    <xdr:from>
      <xdr:col>12</xdr:col>
      <xdr:colOff>85725</xdr:colOff>
      <xdr:row>0</xdr:row>
      <xdr:rowOff>0</xdr:rowOff>
    </xdr:from>
    <xdr:to>
      <xdr:col>25</xdr:col>
      <xdr:colOff>171450</xdr:colOff>
      <xdr:row>0</xdr:row>
      <xdr:rowOff>0</xdr:rowOff>
    </xdr:to>
    <xdr:sp>
      <xdr:nvSpPr>
        <xdr:cNvPr id="18" name="WordArt 6"/>
        <xdr:cNvSpPr>
          <a:spLocks/>
        </xdr:cNvSpPr>
      </xdr:nvSpPr>
      <xdr:spPr>
        <a:xfrm>
          <a:off x="2228850" y="0"/>
          <a:ext cx="2143125" cy="0"/>
        </a:xfrm>
        <a:prstGeom prst="rect"/>
        <a:noFill/>
      </xdr:spPr>
      <xdr:txBody>
        <a:bodyPr fromWordArt="1" wrap="none" lIns="91440" tIns="45720" rIns="91440" bIns="45720">
          <a:prstTxWarp prst="textPlain"/>
        </a:bodyPr>
        <a:p>
          <a:pPr algn="ctr"/>
          <a:r>
            <a:rPr sz="1400" b="1" kern="10" spc="0">
              <a:ln w="9525" cmpd="sng">
                <a:noFill/>
              </a:ln>
              <a:gradFill rotWithShape="1">
                <a:gsLst>
                  <a:gs pos="0">
                    <a:srgbClr val="FFFF00"/>
                  </a:gs>
                  <a:gs pos="100000">
                    <a:srgbClr val="FF9933"/>
                  </a:gs>
                </a:gsLst>
                <a:path path="rect">
                  <a:fillToRect l="50000" t="50000" r="50000" b="50000"/>
                </a:path>
              </a:gradFill>
              <a:effectLst>
                <a:outerShdw dist="35921" dir="2700000" algn="ctr">
                  <a:srgbClr val="C0C0C0">
                    <a:alpha val="100000"/>
                  </a:srgbClr>
                </a:outerShdw>
              </a:effectLst>
              <a:latin typeface="HG創英角ﾎﾟｯﾌﾟ体"/>
              <a:cs typeface="HG創英角ﾎﾟｯﾌﾟ体"/>
            </a:rPr>
            <a:t>順位決定予備戦</a:t>
          </a:r>
        </a:p>
      </xdr:txBody>
    </xdr:sp>
    <xdr:clientData/>
  </xdr:twoCellAnchor>
  <xdr:twoCellAnchor>
    <xdr:from>
      <xdr:col>40</xdr:col>
      <xdr:colOff>123825</xdr:colOff>
      <xdr:row>53</xdr:row>
      <xdr:rowOff>0</xdr:rowOff>
    </xdr:from>
    <xdr:to>
      <xdr:col>54</xdr:col>
      <xdr:colOff>66675</xdr:colOff>
      <xdr:row>53</xdr:row>
      <xdr:rowOff>0</xdr:rowOff>
    </xdr:to>
    <xdr:sp>
      <xdr:nvSpPr>
        <xdr:cNvPr id="19" name="WordArt 7"/>
        <xdr:cNvSpPr>
          <a:spLocks/>
        </xdr:cNvSpPr>
      </xdr:nvSpPr>
      <xdr:spPr>
        <a:xfrm>
          <a:off x="6734175" y="10039350"/>
          <a:ext cx="2133600" cy="0"/>
        </a:xfrm>
        <a:prstGeom prst="rect"/>
        <a:noFill/>
      </xdr:spPr>
      <xdr:txBody>
        <a:bodyPr fromWordArt="1" wrap="none" lIns="91440" tIns="45720" rIns="91440" bIns="45720">
          <a:prstTxWarp prst="textPlain"/>
        </a:bodyPr>
        <a:p>
          <a:pPr algn="ctr"/>
          <a:r>
            <a:rPr sz="1400" b="1" kern="10" spc="0">
              <a:ln w="9525" cmpd="sng">
                <a:noFill/>
              </a:ln>
              <a:gradFill rotWithShape="1">
                <a:gsLst>
                  <a:gs pos="0">
                    <a:srgbClr val="FFFF00"/>
                  </a:gs>
                  <a:gs pos="100000">
                    <a:srgbClr val="FF9933"/>
                  </a:gs>
                </a:gsLst>
                <a:path path="rect">
                  <a:fillToRect l="50000" t="50000" r="50000" b="50000"/>
                </a:path>
              </a:gradFill>
              <a:effectLst>
                <a:outerShdw dist="35921" dir="2700000" algn="ctr">
                  <a:srgbClr val="C0C0C0">
                    <a:alpha val="100000"/>
                  </a:srgbClr>
                </a:outerShdw>
              </a:effectLst>
              <a:latin typeface="HG創英角ﾎﾟｯﾌﾟ体"/>
              <a:cs typeface="HG創英角ﾎﾟｯﾌﾟ体"/>
            </a:rPr>
            <a:t>順位決定トーナメント</a:t>
          </a:r>
        </a:p>
      </xdr:txBody>
    </xdr:sp>
    <xdr:clientData/>
  </xdr:twoCellAnchor>
  <xdr:twoCellAnchor>
    <xdr:from>
      <xdr:col>41</xdr:col>
      <xdr:colOff>85725</xdr:colOff>
      <xdr:row>0</xdr:row>
      <xdr:rowOff>0</xdr:rowOff>
    </xdr:from>
    <xdr:to>
      <xdr:col>54</xdr:col>
      <xdr:colOff>171450</xdr:colOff>
      <xdr:row>0</xdr:row>
      <xdr:rowOff>0</xdr:rowOff>
    </xdr:to>
    <xdr:sp>
      <xdr:nvSpPr>
        <xdr:cNvPr id="20" name="WordArt 8"/>
        <xdr:cNvSpPr>
          <a:spLocks/>
        </xdr:cNvSpPr>
      </xdr:nvSpPr>
      <xdr:spPr>
        <a:xfrm>
          <a:off x="6819900" y="0"/>
          <a:ext cx="2152650" cy="0"/>
        </a:xfrm>
        <a:prstGeom prst="rect"/>
        <a:noFill/>
      </xdr:spPr>
      <xdr:txBody>
        <a:bodyPr fromWordArt="1" wrap="none" lIns="91440" tIns="45720" rIns="91440" bIns="45720">
          <a:prstTxWarp prst="textPlain"/>
        </a:bodyPr>
        <a:p>
          <a:pPr algn="ctr"/>
          <a:r>
            <a:rPr sz="1400" b="1" kern="10" spc="0">
              <a:ln w="9525" cmpd="sng">
                <a:noFill/>
              </a:ln>
              <a:gradFill rotWithShape="1">
                <a:gsLst>
                  <a:gs pos="0">
                    <a:srgbClr val="FFFF00"/>
                  </a:gs>
                  <a:gs pos="100000">
                    <a:srgbClr val="FF9933"/>
                  </a:gs>
                </a:gsLst>
                <a:path path="rect">
                  <a:fillToRect l="50000" t="50000" r="50000" b="50000"/>
                </a:path>
              </a:gradFill>
              <a:effectLst>
                <a:outerShdw dist="35921" dir="2700000" algn="ctr">
                  <a:srgbClr val="C0C0C0">
                    <a:alpha val="100000"/>
                  </a:srgbClr>
                </a:outerShdw>
              </a:effectLst>
              <a:latin typeface="HG創英角ﾎﾟｯﾌﾟ体"/>
              <a:cs typeface="HG創英角ﾎﾟｯﾌﾟ体"/>
            </a:rPr>
            <a:t>順位決定予備戦</a:t>
          </a:r>
        </a:p>
      </xdr:txBody>
    </xdr:sp>
    <xdr:clientData/>
  </xdr:twoCellAnchor>
  <xdr:twoCellAnchor>
    <xdr:from>
      <xdr:col>11</xdr:col>
      <xdr:colOff>85725</xdr:colOff>
      <xdr:row>0</xdr:row>
      <xdr:rowOff>76200</xdr:rowOff>
    </xdr:from>
    <xdr:to>
      <xdr:col>44</xdr:col>
      <xdr:colOff>76200</xdr:colOff>
      <xdr:row>1</xdr:row>
      <xdr:rowOff>123825</xdr:rowOff>
    </xdr:to>
    <xdr:sp>
      <xdr:nvSpPr>
        <xdr:cNvPr id="21" name="WordArt 9"/>
        <xdr:cNvSpPr>
          <a:spLocks/>
        </xdr:cNvSpPr>
      </xdr:nvSpPr>
      <xdr:spPr>
        <a:xfrm>
          <a:off x="2105025" y="76200"/>
          <a:ext cx="5133975" cy="285750"/>
        </a:xfrm>
        <a:prstGeom prst="rect"/>
        <a:noFill/>
      </xdr:spPr>
      <xdr:txBody>
        <a:bodyPr fromWordArt="1" wrap="none" lIns="91440" tIns="45720" rIns="91440" bIns="45720">
          <a:prstTxWarp prst="textPlain"/>
        </a:bodyPr>
        <a:p>
          <a:pPr algn="ctr"/>
          <a:r>
            <a:rPr sz="1400" b="1" kern="10" spc="0">
              <a:ln w="9525" cmpd="sng">
                <a:noFill/>
              </a:ln>
              <a:gradFill rotWithShape="1">
                <a:gsLst>
                  <a:gs pos="0">
                    <a:srgbClr val="FFFF00"/>
                  </a:gs>
                  <a:gs pos="100000">
                    <a:srgbClr val="FF9933"/>
                  </a:gs>
                </a:gsLst>
                <a:path path="rect">
                  <a:fillToRect l="50000" t="50000" r="50000" b="50000"/>
                </a:path>
              </a:gradFill>
              <a:effectLst>
                <a:outerShdw dist="35921" dir="2700000" algn="ctr">
                  <a:srgbClr val="C0C0C0">
                    <a:alpha val="100000"/>
                  </a:srgbClr>
                </a:outerShdw>
              </a:effectLst>
              <a:latin typeface="HG創英角ﾎﾟｯﾌﾟ体"/>
              <a:cs typeface="HG創英角ﾎﾟｯﾌﾟ体"/>
            </a:rPr>
            <a:t>順位決定トーナメント</a:t>
          </a:r>
        </a:p>
      </xdr:txBody>
    </xdr:sp>
    <xdr:clientData/>
  </xdr:twoCellAnchor>
  <xdr:twoCellAnchor>
    <xdr:from>
      <xdr:col>12</xdr:col>
      <xdr:colOff>85725</xdr:colOff>
      <xdr:row>0</xdr:row>
      <xdr:rowOff>0</xdr:rowOff>
    </xdr:from>
    <xdr:to>
      <xdr:col>25</xdr:col>
      <xdr:colOff>171450</xdr:colOff>
      <xdr:row>0</xdr:row>
      <xdr:rowOff>0</xdr:rowOff>
    </xdr:to>
    <xdr:sp>
      <xdr:nvSpPr>
        <xdr:cNvPr id="22" name="WordArt 10"/>
        <xdr:cNvSpPr>
          <a:spLocks/>
        </xdr:cNvSpPr>
      </xdr:nvSpPr>
      <xdr:spPr>
        <a:xfrm>
          <a:off x="2228850" y="0"/>
          <a:ext cx="2143125" cy="0"/>
        </a:xfrm>
        <a:prstGeom prst="rect"/>
        <a:noFill/>
      </xdr:spPr>
      <xdr:txBody>
        <a:bodyPr fromWordArt="1" wrap="none" lIns="91440" tIns="45720" rIns="91440" bIns="45720">
          <a:prstTxWarp prst="textPlain"/>
        </a:bodyPr>
        <a:p>
          <a:pPr algn="ctr"/>
          <a:r>
            <a:rPr sz="1400" b="1" kern="10" spc="0">
              <a:ln w="9525" cmpd="sng">
                <a:noFill/>
              </a:ln>
              <a:gradFill rotWithShape="1">
                <a:gsLst>
                  <a:gs pos="0">
                    <a:srgbClr val="FFFF00"/>
                  </a:gs>
                  <a:gs pos="100000">
                    <a:srgbClr val="FF9933"/>
                  </a:gs>
                </a:gsLst>
                <a:path path="rect">
                  <a:fillToRect l="50000" t="50000" r="50000" b="50000"/>
                </a:path>
              </a:gradFill>
              <a:effectLst>
                <a:outerShdw dist="35921" dir="2700000" algn="ctr">
                  <a:srgbClr val="C0C0C0">
                    <a:alpha val="100000"/>
                  </a:srgbClr>
                </a:outerShdw>
              </a:effectLst>
              <a:latin typeface="HG創英角ﾎﾟｯﾌﾟ体"/>
              <a:cs typeface="HG創英角ﾎﾟｯﾌﾟ体"/>
            </a:rPr>
            <a:t>順位決定予備戦</a:t>
          </a:r>
        </a:p>
      </xdr:txBody>
    </xdr:sp>
    <xdr:clientData/>
  </xdr:twoCellAnchor>
  <xdr:twoCellAnchor>
    <xdr:from>
      <xdr:col>41</xdr:col>
      <xdr:colOff>85725</xdr:colOff>
      <xdr:row>0</xdr:row>
      <xdr:rowOff>0</xdr:rowOff>
    </xdr:from>
    <xdr:to>
      <xdr:col>54</xdr:col>
      <xdr:colOff>171450</xdr:colOff>
      <xdr:row>0</xdr:row>
      <xdr:rowOff>0</xdr:rowOff>
    </xdr:to>
    <xdr:sp>
      <xdr:nvSpPr>
        <xdr:cNvPr id="23" name="WordArt 11"/>
        <xdr:cNvSpPr>
          <a:spLocks/>
        </xdr:cNvSpPr>
      </xdr:nvSpPr>
      <xdr:spPr>
        <a:xfrm>
          <a:off x="6819900" y="0"/>
          <a:ext cx="2152650" cy="0"/>
        </a:xfrm>
        <a:prstGeom prst="rect"/>
        <a:noFill/>
      </xdr:spPr>
      <xdr:txBody>
        <a:bodyPr fromWordArt="1" wrap="none" lIns="91440" tIns="45720" rIns="91440" bIns="45720">
          <a:prstTxWarp prst="textPlain"/>
        </a:bodyPr>
        <a:p>
          <a:pPr algn="ctr"/>
          <a:r>
            <a:rPr sz="1400" b="1" kern="10" spc="0">
              <a:ln w="9525" cmpd="sng">
                <a:noFill/>
              </a:ln>
              <a:gradFill rotWithShape="1">
                <a:gsLst>
                  <a:gs pos="0">
                    <a:srgbClr val="FFFF00"/>
                  </a:gs>
                  <a:gs pos="100000">
                    <a:srgbClr val="FF9933"/>
                  </a:gs>
                </a:gsLst>
                <a:path path="rect">
                  <a:fillToRect l="50000" t="50000" r="50000" b="50000"/>
                </a:path>
              </a:gradFill>
              <a:effectLst>
                <a:outerShdw dist="35921" dir="2700000" algn="ctr">
                  <a:srgbClr val="C0C0C0">
                    <a:alpha val="100000"/>
                  </a:srgbClr>
                </a:outerShdw>
              </a:effectLst>
              <a:latin typeface="HG創英角ﾎﾟｯﾌﾟ体"/>
              <a:cs typeface="HG創英角ﾎﾟｯﾌﾟ体"/>
            </a:rPr>
            <a:t>順位決定予備戦</a:t>
          </a:r>
        </a:p>
      </xdr:txBody>
    </xdr:sp>
    <xdr:clientData/>
  </xdr:twoCellAnchor>
  <xdr:twoCellAnchor>
    <xdr:from>
      <xdr:col>11</xdr:col>
      <xdr:colOff>85725</xdr:colOff>
      <xdr:row>0</xdr:row>
      <xdr:rowOff>76200</xdr:rowOff>
    </xdr:from>
    <xdr:to>
      <xdr:col>44</xdr:col>
      <xdr:colOff>76200</xdr:colOff>
      <xdr:row>1</xdr:row>
      <xdr:rowOff>123825</xdr:rowOff>
    </xdr:to>
    <xdr:sp>
      <xdr:nvSpPr>
        <xdr:cNvPr id="24" name="WordArt 12"/>
        <xdr:cNvSpPr>
          <a:spLocks/>
        </xdr:cNvSpPr>
      </xdr:nvSpPr>
      <xdr:spPr>
        <a:xfrm>
          <a:off x="2105025" y="76200"/>
          <a:ext cx="5133975" cy="285750"/>
        </a:xfrm>
        <a:prstGeom prst="rect"/>
        <a:noFill/>
      </xdr:spPr>
      <xdr:txBody>
        <a:bodyPr fromWordArt="1" wrap="none" lIns="91440" tIns="45720" rIns="91440" bIns="45720">
          <a:prstTxWarp prst="textPlain"/>
        </a:bodyPr>
        <a:p>
          <a:pPr algn="ctr"/>
          <a:r>
            <a:rPr sz="1400" b="1" kern="10" spc="0">
              <a:ln w="9525" cmpd="sng">
                <a:noFill/>
              </a:ln>
              <a:gradFill rotWithShape="1">
                <a:gsLst>
                  <a:gs pos="0">
                    <a:srgbClr val="FFFF00"/>
                  </a:gs>
                  <a:gs pos="100000">
                    <a:srgbClr val="FF9933"/>
                  </a:gs>
                </a:gsLst>
                <a:path path="rect">
                  <a:fillToRect l="50000" t="50000" r="50000" b="50000"/>
                </a:path>
              </a:gradFill>
              <a:effectLst>
                <a:outerShdw dist="35921" dir="2700000" algn="ctr">
                  <a:srgbClr val="C0C0C0">
                    <a:alpha val="100000"/>
                  </a:srgbClr>
                </a:outerShdw>
              </a:effectLst>
              <a:latin typeface="HG創英角ﾎﾟｯﾌﾟ体"/>
              <a:cs typeface="HG創英角ﾎﾟｯﾌﾟ体"/>
            </a:rPr>
            <a:t>順位決定トーナメント</a:t>
          </a:r>
        </a:p>
      </xdr:txBody>
    </xdr:sp>
    <xdr:clientData/>
  </xdr:twoCellAnchor>
  <xdr:twoCellAnchor>
    <xdr:from>
      <xdr:col>11</xdr:col>
      <xdr:colOff>123825</xdr:colOff>
      <xdr:row>53</xdr:row>
      <xdr:rowOff>0</xdr:rowOff>
    </xdr:from>
    <xdr:to>
      <xdr:col>25</xdr:col>
      <xdr:colOff>66675</xdr:colOff>
      <xdr:row>53</xdr:row>
      <xdr:rowOff>0</xdr:rowOff>
    </xdr:to>
    <xdr:sp>
      <xdr:nvSpPr>
        <xdr:cNvPr id="25" name="WordArt 13"/>
        <xdr:cNvSpPr>
          <a:spLocks/>
        </xdr:cNvSpPr>
      </xdr:nvSpPr>
      <xdr:spPr>
        <a:xfrm>
          <a:off x="2143125" y="10039350"/>
          <a:ext cx="2124075" cy="0"/>
        </a:xfrm>
        <a:prstGeom prst="rect"/>
        <a:noFill/>
      </xdr:spPr>
      <xdr:txBody>
        <a:bodyPr fromWordArt="1" wrap="none" lIns="91440" tIns="45720" rIns="91440" bIns="45720">
          <a:prstTxWarp prst="textPlain"/>
        </a:bodyPr>
        <a:p>
          <a:pPr algn="ctr"/>
          <a:r>
            <a:rPr sz="1400" b="1" kern="10" spc="0">
              <a:ln w="9525" cmpd="sng">
                <a:noFill/>
              </a:ln>
              <a:gradFill rotWithShape="1">
                <a:gsLst>
                  <a:gs pos="0">
                    <a:srgbClr val="FFFF00"/>
                  </a:gs>
                  <a:gs pos="100000">
                    <a:srgbClr val="FF9933"/>
                  </a:gs>
                </a:gsLst>
                <a:path path="rect">
                  <a:fillToRect l="50000" t="50000" r="50000" b="50000"/>
                </a:path>
              </a:gradFill>
              <a:effectLst>
                <a:outerShdw dist="35921" dir="2700000" algn="ctr">
                  <a:srgbClr val="C0C0C0">
                    <a:alpha val="100000"/>
                  </a:srgbClr>
                </a:outerShdw>
              </a:effectLst>
              <a:latin typeface="HG創英角ﾎﾟｯﾌﾟ体"/>
              <a:cs typeface="HG創英角ﾎﾟｯﾌﾟ体"/>
            </a:rPr>
            <a:t>順位決定トーナメント</a:t>
          </a:r>
        </a:p>
      </xdr:txBody>
    </xdr:sp>
    <xdr:clientData/>
  </xdr:twoCellAnchor>
  <xdr:twoCellAnchor>
    <xdr:from>
      <xdr:col>12</xdr:col>
      <xdr:colOff>85725</xdr:colOff>
      <xdr:row>0</xdr:row>
      <xdr:rowOff>0</xdr:rowOff>
    </xdr:from>
    <xdr:to>
      <xdr:col>25</xdr:col>
      <xdr:colOff>171450</xdr:colOff>
      <xdr:row>0</xdr:row>
      <xdr:rowOff>0</xdr:rowOff>
    </xdr:to>
    <xdr:sp>
      <xdr:nvSpPr>
        <xdr:cNvPr id="26" name="WordArt 14"/>
        <xdr:cNvSpPr>
          <a:spLocks/>
        </xdr:cNvSpPr>
      </xdr:nvSpPr>
      <xdr:spPr>
        <a:xfrm>
          <a:off x="2228850" y="0"/>
          <a:ext cx="2143125" cy="0"/>
        </a:xfrm>
        <a:prstGeom prst="rect"/>
        <a:noFill/>
      </xdr:spPr>
      <xdr:txBody>
        <a:bodyPr fromWordArt="1" wrap="none" lIns="91440" tIns="45720" rIns="91440" bIns="45720">
          <a:prstTxWarp prst="textPlain"/>
        </a:bodyPr>
        <a:p>
          <a:pPr algn="ctr"/>
          <a:r>
            <a:rPr sz="1400" b="1" kern="10" spc="0">
              <a:ln w="9525" cmpd="sng">
                <a:noFill/>
              </a:ln>
              <a:gradFill rotWithShape="1">
                <a:gsLst>
                  <a:gs pos="0">
                    <a:srgbClr val="FFFF00"/>
                  </a:gs>
                  <a:gs pos="100000">
                    <a:srgbClr val="FF9933"/>
                  </a:gs>
                </a:gsLst>
                <a:path path="rect">
                  <a:fillToRect l="50000" t="50000" r="50000" b="50000"/>
                </a:path>
              </a:gradFill>
              <a:effectLst>
                <a:outerShdw dist="35921" dir="2700000" algn="ctr">
                  <a:srgbClr val="C0C0C0">
                    <a:alpha val="100000"/>
                  </a:srgbClr>
                </a:outerShdw>
              </a:effectLst>
              <a:latin typeface="HG創英角ﾎﾟｯﾌﾟ体"/>
              <a:cs typeface="HG創英角ﾎﾟｯﾌﾟ体"/>
            </a:rPr>
            <a:t>順位決定予備戦</a:t>
          </a:r>
        </a:p>
      </xdr:txBody>
    </xdr:sp>
    <xdr:clientData/>
  </xdr:twoCellAnchor>
  <xdr:twoCellAnchor>
    <xdr:from>
      <xdr:col>40</xdr:col>
      <xdr:colOff>123825</xdr:colOff>
      <xdr:row>53</xdr:row>
      <xdr:rowOff>0</xdr:rowOff>
    </xdr:from>
    <xdr:to>
      <xdr:col>54</xdr:col>
      <xdr:colOff>66675</xdr:colOff>
      <xdr:row>53</xdr:row>
      <xdr:rowOff>0</xdr:rowOff>
    </xdr:to>
    <xdr:sp>
      <xdr:nvSpPr>
        <xdr:cNvPr id="27" name="WordArt 15"/>
        <xdr:cNvSpPr>
          <a:spLocks/>
        </xdr:cNvSpPr>
      </xdr:nvSpPr>
      <xdr:spPr>
        <a:xfrm>
          <a:off x="6734175" y="10039350"/>
          <a:ext cx="2133600" cy="0"/>
        </a:xfrm>
        <a:prstGeom prst="rect"/>
        <a:noFill/>
      </xdr:spPr>
      <xdr:txBody>
        <a:bodyPr fromWordArt="1" wrap="none" lIns="91440" tIns="45720" rIns="91440" bIns="45720">
          <a:prstTxWarp prst="textPlain"/>
        </a:bodyPr>
        <a:p>
          <a:pPr algn="ctr"/>
          <a:r>
            <a:rPr sz="1400" b="1" kern="10" spc="0">
              <a:ln w="9525" cmpd="sng">
                <a:noFill/>
              </a:ln>
              <a:gradFill rotWithShape="1">
                <a:gsLst>
                  <a:gs pos="0">
                    <a:srgbClr val="FFFF00"/>
                  </a:gs>
                  <a:gs pos="100000">
                    <a:srgbClr val="FF9933"/>
                  </a:gs>
                </a:gsLst>
                <a:path path="rect">
                  <a:fillToRect l="50000" t="50000" r="50000" b="50000"/>
                </a:path>
              </a:gradFill>
              <a:effectLst>
                <a:outerShdw dist="35921" dir="2700000" algn="ctr">
                  <a:srgbClr val="C0C0C0">
                    <a:alpha val="100000"/>
                  </a:srgbClr>
                </a:outerShdw>
              </a:effectLst>
              <a:latin typeface="HG創英角ﾎﾟｯﾌﾟ体"/>
              <a:cs typeface="HG創英角ﾎﾟｯﾌﾟ体"/>
            </a:rPr>
            <a:t>順位決定トーナメント</a:t>
          </a:r>
        </a:p>
      </xdr:txBody>
    </xdr:sp>
    <xdr:clientData/>
  </xdr:twoCellAnchor>
  <xdr:twoCellAnchor>
    <xdr:from>
      <xdr:col>41</xdr:col>
      <xdr:colOff>85725</xdr:colOff>
      <xdr:row>0</xdr:row>
      <xdr:rowOff>0</xdr:rowOff>
    </xdr:from>
    <xdr:to>
      <xdr:col>54</xdr:col>
      <xdr:colOff>171450</xdr:colOff>
      <xdr:row>0</xdr:row>
      <xdr:rowOff>0</xdr:rowOff>
    </xdr:to>
    <xdr:sp>
      <xdr:nvSpPr>
        <xdr:cNvPr id="28" name="WordArt 16"/>
        <xdr:cNvSpPr>
          <a:spLocks/>
        </xdr:cNvSpPr>
      </xdr:nvSpPr>
      <xdr:spPr>
        <a:xfrm>
          <a:off x="6819900" y="0"/>
          <a:ext cx="2152650" cy="0"/>
        </a:xfrm>
        <a:prstGeom prst="rect"/>
        <a:noFill/>
      </xdr:spPr>
      <xdr:txBody>
        <a:bodyPr fromWordArt="1" wrap="none" lIns="91440" tIns="45720" rIns="91440" bIns="45720">
          <a:prstTxWarp prst="textPlain"/>
        </a:bodyPr>
        <a:p>
          <a:pPr algn="ctr"/>
          <a:r>
            <a:rPr sz="1400" b="1" kern="10" spc="0">
              <a:ln w="9525" cmpd="sng">
                <a:noFill/>
              </a:ln>
              <a:gradFill rotWithShape="1">
                <a:gsLst>
                  <a:gs pos="0">
                    <a:srgbClr val="FFFF00"/>
                  </a:gs>
                  <a:gs pos="100000">
                    <a:srgbClr val="FF9933"/>
                  </a:gs>
                </a:gsLst>
                <a:path path="rect">
                  <a:fillToRect l="50000" t="50000" r="50000" b="50000"/>
                </a:path>
              </a:gradFill>
              <a:effectLst>
                <a:outerShdw dist="35921" dir="2700000" algn="ctr">
                  <a:srgbClr val="C0C0C0">
                    <a:alpha val="100000"/>
                  </a:srgbClr>
                </a:outerShdw>
              </a:effectLst>
              <a:latin typeface="HG創英角ﾎﾟｯﾌﾟ体"/>
              <a:cs typeface="HG創英角ﾎﾟｯﾌﾟ体"/>
            </a:rPr>
            <a:t>順位決定予備戦</a:t>
          </a:r>
        </a:p>
      </xdr:txBody>
    </xdr:sp>
    <xdr:clientData/>
  </xdr:twoCellAnchor>
  <xdr:twoCellAnchor>
    <xdr:from>
      <xdr:col>8</xdr:col>
      <xdr:colOff>85725</xdr:colOff>
      <xdr:row>0</xdr:row>
      <xdr:rowOff>0</xdr:rowOff>
    </xdr:from>
    <xdr:to>
      <xdr:col>21</xdr:col>
      <xdr:colOff>171450</xdr:colOff>
      <xdr:row>0</xdr:row>
      <xdr:rowOff>0</xdr:rowOff>
    </xdr:to>
    <xdr:sp>
      <xdr:nvSpPr>
        <xdr:cNvPr id="29" name="WordArt 3"/>
        <xdr:cNvSpPr>
          <a:spLocks/>
        </xdr:cNvSpPr>
      </xdr:nvSpPr>
      <xdr:spPr>
        <a:xfrm>
          <a:off x="1638300" y="0"/>
          <a:ext cx="2047875" cy="0"/>
        </a:xfrm>
        <a:prstGeom prst="rect"/>
        <a:noFill/>
      </xdr:spPr>
      <xdr:txBody>
        <a:bodyPr fromWordArt="1" wrap="none" lIns="91440" tIns="45720" rIns="91440" bIns="45720">
          <a:prstTxWarp prst="textPlain"/>
        </a:bodyPr>
        <a:p>
          <a:pPr algn="ctr"/>
          <a:r>
            <a:rPr sz="1400" b="1" kern="10" spc="0">
              <a:ln w="9525" cmpd="sng">
                <a:noFill/>
              </a:ln>
              <a:gradFill rotWithShape="1">
                <a:gsLst>
                  <a:gs pos="0">
                    <a:srgbClr val="FFFF00"/>
                  </a:gs>
                  <a:gs pos="100000">
                    <a:srgbClr val="FF9933"/>
                  </a:gs>
                </a:gsLst>
                <a:path path="rect">
                  <a:fillToRect l="50000" t="50000" r="50000" b="50000"/>
                </a:path>
              </a:gradFill>
              <a:effectLst>
                <a:outerShdw dist="35921" dir="2700000" algn="ctr">
                  <a:srgbClr val="C0C0C0">
                    <a:alpha val="100000"/>
                  </a:srgbClr>
                </a:outerShdw>
              </a:effectLst>
              <a:latin typeface="HG創英角ﾎﾟｯﾌﾟ体"/>
              <a:cs typeface="HG創英角ﾎﾟｯﾌﾟ体"/>
            </a:rPr>
            <a:t>順位決定予備戦</a:t>
          </a:r>
        </a:p>
      </xdr:txBody>
    </xdr:sp>
    <xdr:clientData/>
  </xdr:twoCellAnchor>
  <xdr:twoCellAnchor>
    <xdr:from>
      <xdr:col>11</xdr:col>
      <xdr:colOff>85725</xdr:colOff>
      <xdr:row>0</xdr:row>
      <xdr:rowOff>76200</xdr:rowOff>
    </xdr:from>
    <xdr:to>
      <xdr:col>44</xdr:col>
      <xdr:colOff>76200</xdr:colOff>
      <xdr:row>1</xdr:row>
      <xdr:rowOff>123825</xdr:rowOff>
    </xdr:to>
    <xdr:sp>
      <xdr:nvSpPr>
        <xdr:cNvPr id="30" name="WordArt 4"/>
        <xdr:cNvSpPr>
          <a:spLocks/>
        </xdr:cNvSpPr>
      </xdr:nvSpPr>
      <xdr:spPr>
        <a:xfrm>
          <a:off x="2105025" y="76200"/>
          <a:ext cx="5133975" cy="285750"/>
        </a:xfrm>
        <a:prstGeom prst="rect"/>
        <a:noFill/>
      </xdr:spPr>
      <xdr:txBody>
        <a:bodyPr fromWordArt="1" wrap="none" lIns="91440" tIns="45720" rIns="91440" bIns="45720">
          <a:prstTxWarp prst="textPlain"/>
        </a:bodyPr>
        <a:p>
          <a:pPr algn="ctr"/>
          <a:r>
            <a:rPr sz="1400" b="1" kern="10" spc="0">
              <a:ln w="9525" cmpd="sng">
                <a:noFill/>
              </a:ln>
              <a:gradFill rotWithShape="1">
                <a:gsLst>
                  <a:gs pos="0">
                    <a:srgbClr val="FFFF00"/>
                  </a:gs>
                  <a:gs pos="100000">
                    <a:srgbClr val="FF9933"/>
                  </a:gs>
                </a:gsLst>
                <a:path path="rect">
                  <a:fillToRect l="50000" t="50000" r="50000" b="50000"/>
                </a:path>
              </a:gradFill>
              <a:effectLst>
                <a:outerShdw dist="35921" dir="2700000" algn="ctr">
                  <a:srgbClr val="C0C0C0">
                    <a:alpha val="100000"/>
                  </a:srgbClr>
                </a:outerShdw>
              </a:effectLst>
              <a:latin typeface="HG創英角ﾎﾟｯﾌﾟ体"/>
              <a:cs typeface="HG創英角ﾎﾟｯﾌﾟ体"/>
            </a:rPr>
            <a:t>順位決定トーナメント</a:t>
          </a:r>
        </a:p>
      </xdr:txBody>
    </xdr:sp>
    <xdr:clientData/>
  </xdr:twoCellAnchor>
  <xdr:twoCellAnchor>
    <xdr:from>
      <xdr:col>11</xdr:col>
      <xdr:colOff>123825</xdr:colOff>
      <xdr:row>53</xdr:row>
      <xdr:rowOff>0</xdr:rowOff>
    </xdr:from>
    <xdr:to>
      <xdr:col>25</xdr:col>
      <xdr:colOff>66675</xdr:colOff>
      <xdr:row>53</xdr:row>
      <xdr:rowOff>0</xdr:rowOff>
    </xdr:to>
    <xdr:sp>
      <xdr:nvSpPr>
        <xdr:cNvPr id="31" name="WordArt 5"/>
        <xdr:cNvSpPr>
          <a:spLocks/>
        </xdr:cNvSpPr>
      </xdr:nvSpPr>
      <xdr:spPr>
        <a:xfrm>
          <a:off x="2143125" y="10039350"/>
          <a:ext cx="2124075" cy="0"/>
        </a:xfrm>
        <a:prstGeom prst="rect"/>
        <a:noFill/>
      </xdr:spPr>
      <xdr:txBody>
        <a:bodyPr fromWordArt="1" wrap="none" lIns="91440" tIns="45720" rIns="91440" bIns="45720">
          <a:prstTxWarp prst="textPlain"/>
        </a:bodyPr>
        <a:p>
          <a:pPr algn="ctr"/>
          <a:r>
            <a:rPr sz="1400" b="1" kern="10" spc="0">
              <a:ln w="9525" cmpd="sng">
                <a:noFill/>
              </a:ln>
              <a:gradFill rotWithShape="1">
                <a:gsLst>
                  <a:gs pos="0">
                    <a:srgbClr val="FFFF00"/>
                  </a:gs>
                  <a:gs pos="100000">
                    <a:srgbClr val="FF9933"/>
                  </a:gs>
                </a:gsLst>
                <a:path path="rect">
                  <a:fillToRect l="50000" t="50000" r="50000" b="50000"/>
                </a:path>
              </a:gradFill>
              <a:effectLst>
                <a:outerShdw dist="35921" dir="2700000" algn="ctr">
                  <a:srgbClr val="C0C0C0">
                    <a:alpha val="100000"/>
                  </a:srgbClr>
                </a:outerShdw>
              </a:effectLst>
              <a:latin typeface="HG創英角ﾎﾟｯﾌﾟ体"/>
              <a:cs typeface="HG創英角ﾎﾟｯﾌﾟ体"/>
            </a:rPr>
            <a:t>順位決定トーナメント</a:t>
          </a:r>
        </a:p>
      </xdr:txBody>
    </xdr:sp>
    <xdr:clientData/>
  </xdr:twoCellAnchor>
  <xdr:twoCellAnchor>
    <xdr:from>
      <xdr:col>12</xdr:col>
      <xdr:colOff>85725</xdr:colOff>
      <xdr:row>0</xdr:row>
      <xdr:rowOff>0</xdr:rowOff>
    </xdr:from>
    <xdr:to>
      <xdr:col>25</xdr:col>
      <xdr:colOff>171450</xdr:colOff>
      <xdr:row>0</xdr:row>
      <xdr:rowOff>0</xdr:rowOff>
    </xdr:to>
    <xdr:sp>
      <xdr:nvSpPr>
        <xdr:cNvPr id="32" name="WordArt 6"/>
        <xdr:cNvSpPr>
          <a:spLocks/>
        </xdr:cNvSpPr>
      </xdr:nvSpPr>
      <xdr:spPr>
        <a:xfrm>
          <a:off x="2228850" y="0"/>
          <a:ext cx="2143125" cy="0"/>
        </a:xfrm>
        <a:prstGeom prst="rect"/>
        <a:noFill/>
      </xdr:spPr>
      <xdr:txBody>
        <a:bodyPr fromWordArt="1" wrap="none" lIns="91440" tIns="45720" rIns="91440" bIns="45720">
          <a:prstTxWarp prst="textPlain"/>
        </a:bodyPr>
        <a:p>
          <a:pPr algn="ctr"/>
          <a:r>
            <a:rPr sz="1400" b="1" kern="10" spc="0">
              <a:ln w="9525" cmpd="sng">
                <a:noFill/>
              </a:ln>
              <a:gradFill rotWithShape="1">
                <a:gsLst>
                  <a:gs pos="0">
                    <a:srgbClr val="FFFF00"/>
                  </a:gs>
                  <a:gs pos="100000">
                    <a:srgbClr val="FF9933"/>
                  </a:gs>
                </a:gsLst>
                <a:path path="rect">
                  <a:fillToRect l="50000" t="50000" r="50000" b="50000"/>
                </a:path>
              </a:gradFill>
              <a:effectLst>
                <a:outerShdw dist="35921" dir="2700000" algn="ctr">
                  <a:srgbClr val="C0C0C0">
                    <a:alpha val="100000"/>
                  </a:srgbClr>
                </a:outerShdw>
              </a:effectLst>
              <a:latin typeface="HG創英角ﾎﾟｯﾌﾟ体"/>
              <a:cs typeface="HG創英角ﾎﾟｯﾌﾟ体"/>
            </a:rPr>
            <a:t>順位決定予備戦</a:t>
          </a:r>
        </a:p>
      </xdr:txBody>
    </xdr:sp>
    <xdr:clientData/>
  </xdr:twoCellAnchor>
  <xdr:twoCellAnchor>
    <xdr:from>
      <xdr:col>40</xdr:col>
      <xdr:colOff>123825</xdr:colOff>
      <xdr:row>53</xdr:row>
      <xdr:rowOff>0</xdr:rowOff>
    </xdr:from>
    <xdr:to>
      <xdr:col>54</xdr:col>
      <xdr:colOff>66675</xdr:colOff>
      <xdr:row>53</xdr:row>
      <xdr:rowOff>0</xdr:rowOff>
    </xdr:to>
    <xdr:sp>
      <xdr:nvSpPr>
        <xdr:cNvPr id="33" name="WordArt 7"/>
        <xdr:cNvSpPr>
          <a:spLocks/>
        </xdr:cNvSpPr>
      </xdr:nvSpPr>
      <xdr:spPr>
        <a:xfrm>
          <a:off x="6734175" y="10039350"/>
          <a:ext cx="2133600" cy="0"/>
        </a:xfrm>
        <a:prstGeom prst="rect"/>
        <a:noFill/>
      </xdr:spPr>
      <xdr:txBody>
        <a:bodyPr fromWordArt="1" wrap="none" lIns="91440" tIns="45720" rIns="91440" bIns="45720">
          <a:prstTxWarp prst="textPlain"/>
        </a:bodyPr>
        <a:p>
          <a:pPr algn="ctr"/>
          <a:r>
            <a:rPr sz="1400" b="1" kern="10" spc="0">
              <a:ln w="9525" cmpd="sng">
                <a:noFill/>
              </a:ln>
              <a:gradFill rotWithShape="1">
                <a:gsLst>
                  <a:gs pos="0">
                    <a:srgbClr val="FFFF00"/>
                  </a:gs>
                  <a:gs pos="100000">
                    <a:srgbClr val="FF9933"/>
                  </a:gs>
                </a:gsLst>
                <a:path path="rect">
                  <a:fillToRect l="50000" t="50000" r="50000" b="50000"/>
                </a:path>
              </a:gradFill>
              <a:effectLst>
                <a:outerShdw dist="35921" dir="2700000" algn="ctr">
                  <a:srgbClr val="C0C0C0">
                    <a:alpha val="100000"/>
                  </a:srgbClr>
                </a:outerShdw>
              </a:effectLst>
              <a:latin typeface="HG創英角ﾎﾟｯﾌﾟ体"/>
              <a:cs typeface="HG創英角ﾎﾟｯﾌﾟ体"/>
            </a:rPr>
            <a:t>順位決定トーナメント</a:t>
          </a:r>
        </a:p>
      </xdr:txBody>
    </xdr:sp>
    <xdr:clientData/>
  </xdr:twoCellAnchor>
  <xdr:twoCellAnchor>
    <xdr:from>
      <xdr:col>41</xdr:col>
      <xdr:colOff>85725</xdr:colOff>
      <xdr:row>0</xdr:row>
      <xdr:rowOff>0</xdr:rowOff>
    </xdr:from>
    <xdr:to>
      <xdr:col>54</xdr:col>
      <xdr:colOff>171450</xdr:colOff>
      <xdr:row>0</xdr:row>
      <xdr:rowOff>0</xdr:rowOff>
    </xdr:to>
    <xdr:sp>
      <xdr:nvSpPr>
        <xdr:cNvPr id="34" name="WordArt 8"/>
        <xdr:cNvSpPr>
          <a:spLocks/>
        </xdr:cNvSpPr>
      </xdr:nvSpPr>
      <xdr:spPr>
        <a:xfrm>
          <a:off x="6819900" y="0"/>
          <a:ext cx="2152650" cy="0"/>
        </a:xfrm>
        <a:prstGeom prst="rect"/>
        <a:noFill/>
      </xdr:spPr>
      <xdr:txBody>
        <a:bodyPr fromWordArt="1" wrap="none" lIns="91440" tIns="45720" rIns="91440" bIns="45720">
          <a:prstTxWarp prst="textPlain"/>
        </a:bodyPr>
        <a:p>
          <a:pPr algn="ctr"/>
          <a:r>
            <a:rPr sz="1400" b="1" kern="10" spc="0">
              <a:ln w="9525" cmpd="sng">
                <a:noFill/>
              </a:ln>
              <a:gradFill rotWithShape="1">
                <a:gsLst>
                  <a:gs pos="0">
                    <a:srgbClr val="FFFF00"/>
                  </a:gs>
                  <a:gs pos="100000">
                    <a:srgbClr val="FF9933"/>
                  </a:gs>
                </a:gsLst>
                <a:path path="rect">
                  <a:fillToRect l="50000" t="50000" r="50000" b="50000"/>
                </a:path>
              </a:gradFill>
              <a:effectLst>
                <a:outerShdw dist="35921" dir="2700000" algn="ctr">
                  <a:srgbClr val="C0C0C0">
                    <a:alpha val="100000"/>
                  </a:srgbClr>
                </a:outerShdw>
              </a:effectLst>
              <a:latin typeface="HG創英角ﾎﾟｯﾌﾟ体"/>
              <a:cs typeface="HG創英角ﾎﾟｯﾌﾟ体"/>
            </a:rPr>
            <a:t>順位決定予備戦</a:t>
          </a:r>
        </a:p>
      </xdr:txBody>
    </xdr:sp>
    <xdr:clientData/>
  </xdr:twoCellAnchor>
  <xdr:twoCellAnchor>
    <xdr:from>
      <xdr:col>11</xdr:col>
      <xdr:colOff>85725</xdr:colOff>
      <xdr:row>0</xdr:row>
      <xdr:rowOff>76200</xdr:rowOff>
    </xdr:from>
    <xdr:to>
      <xdr:col>44</xdr:col>
      <xdr:colOff>76200</xdr:colOff>
      <xdr:row>1</xdr:row>
      <xdr:rowOff>123825</xdr:rowOff>
    </xdr:to>
    <xdr:sp>
      <xdr:nvSpPr>
        <xdr:cNvPr id="35" name="WordArt 9"/>
        <xdr:cNvSpPr>
          <a:spLocks/>
        </xdr:cNvSpPr>
      </xdr:nvSpPr>
      <xdr:spPr>
        <a:xfrm>
          <a:off x="2105025" y="76200"/>
          <a:ext cx="5133975" cy="285750"/>
        </a:xfrm>
        <a:prstGeom prst="rect"/>
        <a:noFill/>
      </xdr:spPr>
      <xdr:txBody>
        <a:bodyPr fromWordArt="1" wrap="none" lIns="91440" tIns="45720" rIns="91440" bIns="45720">
          <a:prstTxWarp prst="textPlain"/>
        </a:bodyPr>
        <a:p>
          <a:pPr algn="ctr"/>
          <a:r>
            <a:rPr sz="1400" b="1" kern="10" spc="0">
              <a:ln w="9525" cmpd="sng">
                <a:noFill/>
              </a:ln>
              <a:gradFill rotWithShape="1">
                <a:gsLst>
                  <a:gs pos="0">
                    <a:srgbClr val="FFFF00"/>
                  </a:gs>
                  <a:gs pos="100000">
                    <a:srgbClr val="FF9933"/>
                  </a:gs>
                </a:gsLst>
                <a:path path="rect">
                  <a:fillToRect l="50000" t="50000" r="50000" b="50000"/>
                </a:path>
              </a:gradFill>
              <a:effectLst>
                <a:outerShdw dist="35921" dir="2700000" algn="ctr">
                  <a:srgbClr val="C0C0C0">
                    <a:alpha val="100000"/>
                  </a:srgbClr>
                </a:outerShdw>
              </a:effectLst>
              <a:latin typeface="HG創英角ﾎﾟｯﾌﾟ体"/>
              <a:cs typeface="HG創英角ﾎﾟｯﾌﾟ体"/>
            </a:rPr>
            <a:t>順位決定トーナメント</a:t>
          </a:r>
        </a:p>
      </xdr:txBody>
    </xdr:sp>
    <xdr:clientData/>
  </xdr:twoCellAnchor>
  <xdr:twoCellAnchor>
    <xdr:from>
      <xdr:col>12</xdr:col>
      <xdr:colOff>85725</xdr:colOff>
      <xdr:row>0</xdr:row>
      <xdr:rowOff>0</xdr:rowOff>
    </xdr:from>
    <xdr:to>
      <xdr:col>25</xdr:col>
      <xdr:colOff>171450</xdr:colOff>
      <xdr:row>0</xdr:row>
      <xdr:rowOff>0</xdr:rowOff>
    </xdr:to>
    <xdr:sp>
      <xdr:nvSpPr>
        <xdr:cNvPr id="36" name="WordArt 10"/>
        <xdr:cNvSpPr>
          <a:spLocks/>
        </xdr:cNvSpPr>
      </xdr:nvSpPr>
      <xdr:spPr>
        <a:xfrm>
          <a:off x="2228850" y="0"/>
          <a:ext cx="2143125" cy="0"/>
        </a:xfrm>
        <a:prstGeom prst="rect"/>
        <a:noFill/>
      </xdr:spPr>
      <xdr:txBody>
        <a:bodyPr fromWordArt="1" wrap="none" lIns="91440" tIns="45720" rIns="91440" bIns="45720">
          <a:prstTxWarp prst="textPlain"/>
        </a:bodyPr>
        <a:p>
          <a:pPr algn="ctr"/>
          <a:r>
            <a:rPr sz="1400" b="1" kern="10" spc="0">
              <a:ln w="9525" cmpd="sng">
                <a:noFill/>
              </a:ln>
              <a:gradFill rotWithShape="1">
                <a:gsLst>
                  <a:gs pos="0">
                    <a:srgbClr val="FFFF00"/>
                  </a:gs>
                  <a:gs pos="100000">
                    <a:srgbClr val="FF9933"/>
                  </a:gs>
                </a:gsLst>
                <a:path path="rect">
                  <a:fillToRect l="50000" t="50000" r="50000" b="50000"/>
                </a:path>
              </a:gradFill>
              <a:effectLst>
                <a:outerShdw dist="35921" dir="2700000" algn="ctr">
                  <a:srgbClr val="C0C0C0">
                    <a:alpha val="100000"/>
                  </a:srgbClr>
                </a:outerShdw>
              </a:effectLst>
              <a:latin typeface="HG創英角ﾎﾟｯﾌﾟ体"/>
              <a:cs typeface="HG創英角ﾎﾟｯﾌﾟ体"/>
            </a:rPr>
            <a:t>順位決定予備戦</a:t>
          </a:r>
        </a:p>
      </xdr:txBody>
    </xdr:sp>
    <xdr:clientData/>
  </xdr:twoCellAnchor>
  <xdr:twoCellAnchor>
    <xdr:from>
      <xdr:col>41</xdr:col>
      <xdr:colOff>85725</xdr:colOff>
      <xdr:row>0</xdr:row>
      <xdr:rowOff>0</xdr:rowOff>
    </xdr:from>
    <xdr:to>
      <xdr:col>54</xdr:col>
      <xdr:colOff>171450</xdr:colOff>
      <xdr:row>0</xdr:row>
      <xdr:rowOff>0</xdr:rowOff>
    </xdr:to>
    <xdr:sp>
      <xdr:nvSpPr>
        <xdr:cNvPr id="37" name="WordArt 11"/>
        <xdr:cNvSpPr>
          <a:spLocks/>
        </xdr:cNvSpPr>
      </xdr:nvSpPr>
      <xdr:spPr>
        <a:xfrm>
          <a:off x="6819900" y="0"/>
          <a:ext cx="2152650" cy="0"/>
        </a:xfrm>
        <a:prstGeom prst="rect"/>
        <a:noFill/>
      </xdr:spPr>
      <xdr:txBody>
        <a:bodyPr fromWordArt="1" wrap="none" lIns="91440" tIns="45720" rIns="91440" bIns="45720">
          <a:prstTxWarp prst="textPlain"/>
        </a:bodyPr>
        <a:p>
          <a:pPr algn="ctr"/>
          <a:r>
            <a:rPr sz="1400" b="1" kern="10" spc="0">
              <a:ln w="9525" cmpd="sng">
                <a:noFill/>
              </a:ln>
              <a:gradFill rotWithShape="1">
                <a:gsLst>
                  <a:gs pos="0">
                    <a:srgbClr val="FFFF00"/>
                  </a:gs>
                  <a:gs pos="100000">
                    <a:srgbClr val="FF9933"/>
                  </a:gs>
                </a:gsLst>
                <a:path path="rect">
                  <a:fillToRect l="50000" t="50000" r="50000" b="50000"/>
                </a:path>
              </a:gradFill>
              <a:effectLst>
                <a:outerShdw dist="35921" dir="2700000" algn="ctr">
                  <a:srgbClr val="C0C0C0">
                    <a:alpha val="100000"/>
                  </a:srgbClr>
                </a:outerShdw>
              </a:effectLst>
              <a:latin typeface="HG創英角ﾎﾟｯﾌﾟ体"/>
              <a:cs typeface="HG創英角ﾎﾟｯﾌﾟ体"/>
            </a:rPr>
            <a:t>順位決定予備戦</a:t>
          </a:r>
        </a:p>
      </xdr:txBody>
    </xdr:sp>
    <xdr:clientData/>
  </xdr:twoCellAnchor>
  <xdr:twoCellAnchor>
    <xdr:from>
      <xdr:col>11</xdr:col>
      <xdr:colOff>85725</xdr:colOff>
      <xdr:row>0</xdr:row>
      <xdr:rowOff>76200</xdr:rowOff>
    </xdr:from>
    <xdr:to>
      <xdr:col>44</xdr:col>
      <xdr:colOff>76200</xdr:colOff>
      <xdr:row>1</xdr:row>
      <xdr:rowOff>123825</xdr:rowOff>
    </xdr:to>
    <xdr:sp>
      <xdr:nvSpPr>
        <xdr:cNvPr id="38" name="WordArt 12"/>
        <xdr:cNvSpPr>
          <a:spLocks/>
        </xdr:cNvSpPr>
      </xdr:nvSpPr>
      <xdr:spPr>
        <a:xfrm>
          <a:off x="2105025" y="76200"/>
          <a:ext cx="5133975" cy="285750"/>
        </a:xfrm>
        <a:prstGeom prst="rect"/>
        <a:noFill/>
      </xdr:spPr>
      <xdr:txBody>
        <a:bodyPr fromWordArt="1" wrap="none" lIns="91440" tIns="45720" rIns="91440" bIns="45720">
          <a:prstTxWarp prst="textPlain"/>
        </a:bodyPr>
        <a:p>
          <a:pPr algn="ctr"/>
          <a:r>
            <a:rPr sz="1400" b="1" kern="10" spc="0">
              <a:ln w="9525" cmpd="sng">
                <a:noFill/>
              </a:ln>
              <a:gradFill rotWithShape="1">
                <a:gsLst>
                  <a:gs pos="0">
                    <a:srgbClr val="FFFF00"/>
                  </a:gs>
                  <a:gs pos="100000">
                    <a:srgbClr val="FF9933"/>
                  </a:gs>
                </a:gsLst>
                <a:path path="rect">
                  <a:fillToRect l="50000" t="50000" r="50000" b="50000"/>
                </a:path>
              </a:gradFill>
              <a:effectLst>
                <a:outerShdw dist="35921" dir="2700000" algn="ctr">
                  <a:srgbClr val="C0C0C0">
                    <a:alpha val="100000"/>
                  </a:srgbClr>
                </a:outerShdw>
              </a:effectLst>
              <a:latin typeface="HG創英角ﾎﾟｯﾌﾟ体"/>
              <a:cs typeface="HG創英角ﾎﾟｯﾌﾟ体"/>
            </a:rPr>
            <a:t>順位決定トーナメント</a:t>
          </a:r>
        </a:p>
      </xdr:txBody>
    </xdr:sp>
    <xdr:clientData/>
  </xdr:twoCellAnchor>
  <xdr:twoCellAnchor>
    <xdr:from>
      <xdr:col>11</xdr:col>
      <xdr:colOff>123825</xdr:colOff>
      <xdr:row>53</xdr:row>
      <xdr:rowOff>0</xdr:rowOff>
    </xdr:from>
    <xdr:to>
      <xdr:col>25</xdr:col>
      <xdr:colOff>66675</xdr:colOff>
      <xdr:row>53</xdr:row>
      <xdr:rowOff>0</xdr:rowOff>
    </xdr:to>
    <xdr:sp>
      <xdr:nvSpPr>
        <xdr:cNvPr id="39" name="WordArt 13"/>
        <xdr:cNvSpPr>
          <a:spLocks/>
        </xdr:cNvSpPr>
      </xdr:nvSpPr>
      <xdr:spPr>
        <a:xfrm>
          <a:off x="2143125" y="10039350"/>
          <a:ext cx="2124075" cy="0"/>
        </a:xfrm>
        <a:prstGeom prst="rect"/>
        <a:noFill/>
      </xdr:spPr>
      <xdr:txBody>
        <a:bodyPr fromWordArt="1" wrap="none" lIns="91440" tIns="45720" rIns="91440" bIns="45720">
          <a:prstTxWarp prst="textPlain"/>
        </a:bodyPr>
        <a:p>
          <a:pPr algn="ctr"/>
          <a:r>
            <a:rPr sz="1400" b="1" kern="10" spc="0">
              <a:ln w="9525" cmpd="sng">
                <a:noFill/>
              </a:ln>
              <a:gradFill rotWithShape="1">
                <a:gsLst>
                  <a:gs pos="0">
                    <a:srgbClr val="FFFF00"/>
                  </a:gs>
                  <a:gs pos="100000">
                    <a:srgbClr val="FF9933"/>
                  </a:gs>
                </a:gsLst>
                <a:path path="rect">
                  <a:fillToRect l="50000" t="50000" r="50000" b="50000"/>
                </a:path>
              </a:gradFill>
              <a:effectLst>
                <a:outerShdw dist="35921" dir="2700000" algn="ctr">
                  <a:srgbClr val="C0C0C0">
                    <a:alpha val="100000"/>
                  </a:srgbClr>
                </a:outerShdw>
              </a:effectLst>
              <a:latin typeface="HG創英角ﾎﾟｯﾌﾟ体"/>
              <a:cs typeface="HG創英角ﾎﾟｯﾌﾟ体"/>
            </a:rPr>
            <a:t>順位決定トーナメント</a:t>
          </a:r>
        </a:p>
      </xdr:txBody>
    </xdr:sp>
    <xdr:clientData/>
  </xdr:twoCellAnchor>
  <xdr:twoCellAnchor>
    <xdr:from>
      <xdr:col>12</xdr:col>
      <xdr:colOff>85725</xdr:colOff>
      <xdr:row>0</xdr:row>
      <xdr:rowOff>0</xdr:rowOff>
    </xdr:from>
    <xdr:to>
      <xdr:col>25</xdr:col>
      <xdr:colOff>171450</xdr:colOff>
      <xdr:row>0</xdr:row>
      <xdr:rowOff>0</xdr:rowOff>
    </xdr:to>
    <xdr:sp>
      <xdr:nvSpPr>
        <xdr:cNvPr id="40" name="WordArt 14"/>
        <xdr:cNvSpPr>
          <a:spLocks/>
        </xdr:cNvSpPr>
      </xdr:nvSpPr>
      <xdr:spPr>
        <a:xfrm>
          <a:off x="2228850" y="0"/>
          <a:ext cx="2143125" cy="0"/>
        </a:xfrm>
        <a:prstGeom prst="rect"/>
        <a:noFill/>
      </xdr:spPr>
      <xdr:txBody>
        <a:bodyPr fromWordArt="1" wrap="none" lIns="91440" tIns="45720" rIns="91440" bIns="45720">
          <a:prstTxWarp prst="textPlain"/>
        </a:bodyPr>
        <a:p>
          <a:pPr algn="ctr"/>
          <a:r>
            <a:rPr sz="1400" b="1" kern="10" spc="0">
              <a:ln w="9525" cmpd="sng">
                <a:noFill/>
              </a:ln>
              <a:gradFill rotWithShape="1">
                <a:gsLst>
                  <a:gs pos="0">
                    <a:srgbClr val="FFFF00"/>
                  </a:gs>
                  <a:gs pos="100000">
                    <a:srgbClr val="FF9933"/>
                  </a:gs>
                </a:gsLst>
                <a:path path="rect">
                  <a:fillToRect l="50000" t="50000" r="50000" b="50000"/>
                </a:path>
              </a:gradFill>
              <a:effectLst>
                <a:outerShdw dist="35921" dir="2700000" algn="ctr">
                  <a:srgbClr val="C0C0C0">
                    <a:alpha val="100000"/>
                  </a:srgbClr>
                </a:outerShdw>
              </a:effectLst>
              <a:latin typeface="HG創英角ﾎﾟｯﾌﾟ体"/>
              <a:cs typeface="HG創英角ﾎﾟｯﾌﾟ体"/>
            </a:rPr>
            <a:t>順位決定予備戦</a:t>
          </a:r>
        </a:p>
      </xdr:txBody>
    </xdr:sp>
    <xdr:clientData/>
  </xdr:twoCellAnchor>
  <xdr:twoCellAnchor>
    <xdr:from>
      <xdr:col>40</xdr:col>
      <xdr:colOff>123825</xdr:colOff>
      <xdr:row>53</xdr:row>
      <xdr:rowOff>0</xdr:rowOff>
    </xdr:from>
    <xdr:to>
      <xdr:col>54</xdr:col>
      <xdr:colOff>66675</xdr:colOff>
      <xdr:row>53</xdr:row>
      <xdr:rowOff>0</xdr:rowOff>
    </xdr:to>
    <xdr:sp>
      <xdr:nvSpPr>
        <xdr:cNvPr id="41" name="WordArt 15"/>
        <xdr:cNvSpPr>
          <a:spLocks/>
        </xdr:cNvSpPr>
      </xdr:nvSpPr>
      <xdr:spPr>
        <a:xfrm>
          <a:off x="6734175" y="10039350"/>
          <a:ext cx="2133600" cy="0"/>
        </a:xfrm>
        <a:prstGeom prst="rect"/>
        <a:noFill/>
      </xdr:spPr>
      <xdr:txBody>
        <a:bodyPr fromWordArt="1" wrap="none" lIns="91440" tIns="45720" rIns="91440" bIns="45720">
          <a:prstTxWarp prst="textPlain"/>
        </a:bodyPr>
        <a:p>
          <a:pPr algn="ctr"/>
          <a:r>
            <a:rPr sz="1400" b="1" kern="10" spc="0">
              <a:ln w="9525" cmpd="sng">
                <a:noFill/>
              </a:ln>
              <a:gradFill rotWithShape="1">
                <a:gsLst>
                  <a:gs pos="0">
                    <a:srgbClr val="FFFF00"/>
                  </a:gs>
                  <a:gs pos="100000">
                    <a:srgbClr val="FF9933"/>
                  </a:gs>
                </a:gsLst>
                <a:path path="rect">
                  <a:fillToRect l="50000" t="50000" r="50000" b="50000"/>
                </a:path>
              </a:gradFill>
              <a:effectLst>
                <a:outerShdw dist="35921" dir="2700000" algn="ctr">
                  <a:srgbClr val="C0C0C0">
                    <a:alpha val="100000"/>
                  </a:srgbClr>
                </a:outerShdw>
              </a:effectLst>
              <a:latin typeface="HG創英角ﾎﾟｯﾌﾟ体"/>
              <a:cs typeface="HG創英角ﾎﾟｯﾌﾟ体"/>
            </a:rPr>
            <a:t>順位決定トーナメント</a:t>
          </a:r>
        </a:p>
      </xdr:txBody>
    </xdr:sp>
    <xdr:clientData/>
  </xdr:twoCellAnchor>
  <xdr:twoCellAnchor>
    <xdr:from>
      <xdr:col>41</xdr:col>
      <xdr:colOff>85725</xdr:colOff>
      <xdr:row>0</xdr:row>
      <xdr:rowOff>0</xdr:rowOff>
    </xdr:from>
    <xdr:to>
      <xdr:col>54</xdr:col>
      <xdr:colOff>171450</xdr:colOff>
      <xdr:row>0</xdr:row>
      <xdr:rowOff>0</xdr:rowOff>
    </xdr:to>
    <xdr:sp>
      <xdr:nvSpPr>
        <xdr:cNvPr id="42" name="WordArt 16"/>
        <xdr:cNvSpPr>
          <a:spLocks/>
        </xdr:cNvSpPr>
      </xdr:nvSpPr>
      <xdr:spPr>
        <a:xfrm>
          <a:off x="6819900" y="0"/>
          <a:ext cx="2152650" cy="0"/>
        </a:xfrm>
        <a:prstGeom prst="rect"/>
        <a:noFill/>
      </xdr:spPr>
      <xdr:txBody>
        <a:bodyPr fromWordArt="1" wrap="none" lIns="91440" tIns="45720" rIns="91440" bIns="45720">
          <a:prstTxWarp prst="textPlain"/>
        </a:bodyPr>
        <a:p>
          <a:pPr algn="ctr"/>
          <a:r>
            <a:rPr sz="1400" b="1" kern="10" spc="0">
              <a:ln w="9525" cmpd="sng">
                <a:noFill/>
              </a:ln>
              <a:gradFill rotWithShape="1">
                <a:gsLst>
                  <a:gs pos="0">
                    <a:srgbClr val="FFFF00"/>
                  </a:gs>
                  <a:gs pos="100000">
                    <a:srgbClr val="FF9933"/>
                  </a:gs>
                </a:gsLst>
                <a:path path="rect">
                  <a:fillToRect l="50000" t="50000" r="50000" b="50000"/>
                </a:path>
              </a:gradFill>
              <a:effectLst>
                <a:outerShdw dist="35921" dir="2700000" algn="ctr">
                  <a:srgbClr val="C0C0C0">
                    <a:alpha val="100000"/>
                  </a:srgbClr>
                </a:outerShdw>
              </a:effectLst>
              <a:latin typeface="HG創英角ﾎﾟｯﾌﾟ体"/>
              <a:cs typeface="HG創英角ﾎﾟｯﾌﾟ体"/>
            </a:rPr>
            <a:t>順位決定予備戦</a:t>
          </a:r>
        </a:p>
      </xdr:txBody>
    </xdr:sp>
    <xdr:clientData/>
  </xdr:twoCellAnchor>
  <xdr:twoCellAnchor>
    <xdr:from>
      <xdr:col>7</xdr:col>
      <xdr:colOff>85725</xdr:colOff>
      <xdr:row>0</xdr:row>
      <xdr:rowOff>0</xdr:rowOff>
    </xdr:from>
    <xdr:to>
      <xdr:col>21</xdr:col>
      <xdr:colOff>0</xdr:colOff>
      <xdr:row>0</xdr:row>
      <xdr:rowOff>0</xdr:rowOff>
    </xdr:to>
    <xdr:sp>
      <xdr:nvSpPr>
        <xdr:cNvPr id="43" name="WordArt 3"/>
        <xdr:cNvSpPr>
          <a:spLocks/>
        </xdr:cNvSpPr>
      </xdr:nvSpPr>
      <xdr:spPr>
        <a:xfrm>
          <a:off x="1495425" y="0"/>
          <a:ext cx="2019300" cy="0"/>
        </a:xfrm>
        <a:prstGeom prst="rect"/>
        <a:noFill/>
      </xdr:spPr>
      <xdr:txBody>
        <a:bodyPr fromWordArt="1" wrap="none" lIns="91440" tIns="45720" rIns="91440" bIns="45720">
          <a:prstTxWarp prst="textPlain"/>
        </a:bodyPr>
        <a:p>
          <a:pPr algn="ctr"/>
          <a:r>
            <a:rPr sz="1400" b="1" kern="10" spc="0">
              <a:ln w="9525" cmpd="sng">
                <a:noFill/>
              </a:ln>
              <a:gradFill rotWithShape="1">
                <a:gsLst>
                  <a:gs pos="0">
                    <a:srgbClr val="FFFF00"/>
                  </a:gs>
                  <a:gs pos="100000">
                    <a:srgbClr val="FF9933"/>
                  </a:gs>
                </a:gsLst>
                <a:path path="rect">
                  <a:fillToRect l="50000" t="50000" r="50000" b="50000"/>
                </a:path>
              </a:gradFill>
              <a:effectLst>
                <a:outerShdw dist="35921" dir="2700000" algn="ctr">
                  <a:srgbClr val="C0C0C0">
                    <a:alpha val="100000"/>
                  </a:srgbClr>
                </a:outerShdw>
              </a:effectLst>
              <a:latin typeface="HG創英角ﾎﾟｯﾌﾟ体"/>
              <a:cs typeface="HG創英角ﾎﾟｯﾌﾟ体"/>
            </a:rPr>
            <a:t>順位決定予備戦</a:t>
          </a:r>
        </a:p>
      </xdr:txBody>
    </xdr:sp>
    <xdr:clientData/>
  </xdr:twoCellAnchor>
  <xdr:twoCellAnchor>
    <xdr:from>
      <xdr:col>10</xdr:col>
      <xdr:colOff>85725</xdr:colOff>
      <xdr:row>0</xdr:row>
      <xdr:rowOff>76200</xdr:rowOff>
    </xdr:from>
    <xdr:to>
      <xdr:col>43</xdr:col>
      <xdr:colOff>76200</xdr:colOff>
      <xdr:row>1</xdr:row>
      <xdr:rowOff>123825</xdr:rowOff>
    </xdr:to>
    <xdr:sp>
      <xdr:nvSpPr>
        <xdr:cNvPr id="44" name="WordArt 4"/>
        <xdr:cNvSpPr>
          <a:spLocks/>
        </xdr:cNvSpPr>
      </xdr:nvSpPr>
      <xdr:spPr>
        <a:xfrm>
          <a:off x="1981200" y="76200"/>
          <a:ext cx="5172075" cy="285750"/>
        </a:xfrm>
        <a:prstGeom prst="rect"/>
        <a:noFill/>
      </xdr:spPr>
      <xdr:txBody>
        <a:bodyPr fromWordArt="1" wrap="none" lIns="91440" tIns="45720" rIns="91440" bIns="45720">
          <a:prstTxWarp prst="textPlain"/>
        </a:bodyPr>
        <a:p>
          <a:pPr algn="ctr"/>
          <a:r>
            <a:rPr sz="1400" b="1" kern="10" spc="0">
              <a:ln w="9525" cmpd="sng">
                <a:noFill/>
              </a:ln>
              <a:gradFill rotWithShape="1">
                <a:gsLst>
                  <a:gs pos="0">
                    <a:srgbClr val="FFFF00"/>
                  </a:gs>
                  <a:gs pos="100000">
                    <a:srgbClr val="FF9933"/>
                  </a:gs>
                </a:gsLst>
                <a:path path="rect">
                  <a:fillToRect l="50000" t="50000" r="50000" b="50000"/>
                </a:path>
              </a:gradFill>
              <a:effectLst>
                <a:outerShdw dist="35921" dir="2700000" algn="ctr">
                  <a:srgbClr val="C0C0C0">
                    <a:alpha val="100000"/>
                  </a:srgbClr>
                </a:outerShdw>
              </a:effectLst>
              <a:latin typeface="HG創英角ﾎﾟｯﾌﾟ体"/>
              <a:cs typeface="HG創英角ﾎﾟｯﾌﾟ体"/>
            </a:rPr>
            <a:t>順位決定トーナメント</a:t>
          </a:r>
        </a:p>
      </xdr:txBody>
    </xdr:sp>
    <xdr:clientData/>
  </xdr:twoCellAnchor>
  <xdr:twoCellAnchor>
    <xdr:from>
      <xdr:col>11</xdr:col>
      <xdr:colOff>0</xdr:colOff>
      <xdr:row>53</xdr:row>
      <xdr:rowOff>0</xdr:rowOff>
    </xdr:from>
    <xdr:to>
      <xdr:col>24</xdr:col>
      <xdr:colOff>66675</xdr:colOff>
      <xdr:row>53</xdr:row>
      <xdr:rowOff>0</xdr:rowOff>
    </xdr:to>
    <xdr:sp>
      <xdr:nvSpPr>
        <xdr:cNvPr id="45" name="WordArt 5"/>
        <xdr:cNvSpPr>
          <a:spLocks/>
        </xdr:cNvSpPr>
      </xdr:nvSpPr>
      <xdr:spPr>
        <a:xfrm>
          <a:off x="2019300" y="10039350"/>
          <a:ext cx="2076450" cy="0"/>
        </a:xfrm>
        <a:prstGeom prst="rect"/>
        <a:noFill/>
      </xdr:spPr>
      <xdr:txBody>
        <a:bodyPr fromWordArt="1" wrap="none" lIns="91440" tIns="45720" rIns="91440" bIns="45720">
          <a:prstTxWarp prst="textPlain"/>
        </a:bodyPr>
        <a:p>
          <a:pPr algn="ctr"/>
          <a:r>
            <a:rPr sz="1400" b="1" kern="10" spc="0">
              <a:ln w="9525" cmpd="sng">
                <a:noFill/>
              </a:ln>
              <a:gradFill rotWithShape="1">
                <a:gsLst>
                  <a:gs pos="0">
                    <a:srgbClr val="FFFF00"/>
                  </a:gs>
                  <a:gs pos="100000">
                    <a:srgbClr val="FF9933"/>
                  </a:gs>
                </a:gsLst>
                <a:path path="rect">
                  <a:fillToRect l="50000" t="50000" r="50000" b="50000"/>
                </a:path>
              </a:gradFill>
              <a:effectLst>
                <a:outerShdw dist="35921" dir="2700000" algn="ctr">
                  <a:srgbClr val="C0C0C0">
                    <a:alpha val="100000"/>
                  </a:srgbClr>
                </a:outerShdw>
              </a:effectLst>
              <a:latin typeface="HG創英角ﾎﾟｯﾌﾟ体"/>
              <a:cs typeface="HG創英角ﾎﾟｯﾌﾟ体"/>
            </a:rPr>
            <a:t>順位決定トーナメント</a:t>
          </a:r>
        </a:p>
      </xdr:txBody>
    </xdr:sp>
    <xdr:clientData/>
  </xdr:twoCellAnchor>
  <xdr:twoCellAnchor>
    <xdr:from>
      <xdr:col>11</xdr:col>
      <xdr:colOff>85725</xdr:colOff>
      <xdr:row>0</xdr:row>
      <xdr:rowOff>0</xdr:rowOff>
    </xdr:from>
    <xdr:to>
      <xdr:col>25</xdr:col>
      <xdr:colOff>0</xdr:colOff>
      <xdr:row>0</xdr:row>
      <xdr:rowOff>0</xdr:rowOff>
    </xdr:to>
    <xdr:sp>
      <xdr:nvSpPr>
        <xdr:cNvPr id="46" name="WordArt 6"/>
        <xdr:cNvSpPr>
          <a:spLocks/>
        </xdr:cNvSpPr>
      </xdr:nvSpPr>
      <xdr:spPr>
        <a:xfrm>
          <a:off x="2105025" y="0"/>
          <a:ext cx="2095500" cy="0"/>
        </a:xfrm>
        <a:prstGeom prst="rect"/>
        <a:noFill/>
      </xdr:spPr>
      <xdr:txBody>
        <a:bodyPr fromWordArt="1" wrap="none" lIns="91440" tIns="45720" rIns="91440" bIns="45720">
          <a:prstTxWarp prst="textPlain"/>
        </a:bodyPr>
        <a:p>
          <a:pPr algn="ctr"/>
          <a:r>
            <a:rPr sz="1400" b="1" kern="10" spc="0">
              <a:ln w="9525" cmpd="sng">
                <a:noFill/>
              </a:ln>
              <a:gradFill rotWithShape="1">
                <a:gsLst>
                  <a:gs pos="0">
                    <a:srgbClr val="FFFF00"/>
                  </a:gs>
                  <a:gs pos="100000">
                    <a:srgbClr val="FF9933"/>
                  </a:gs>
                </a:gsLst>
                <a:path path="rect">
                  <a:fillToRect l="50000" t="50000" r="50000" b="50000"/>
                </a:path>
              </a:gradFill>
              <a:effectLst>
                <a:outerShdw dist="35921" dir="2700000" algn="ctr">
                  <a:srgbClr val="C0C0C0">
                    <a:alpha val="100000"/>
                  </a:srgbClr>
                </a:outerShdw>
              </a:effectLst>
              <a:latin typeface="HG創英角ﾎﾟｯﾌﾟ体"/>
              <a:cs typeface="HG創英角ﾎﾟｯﾌﾟ体"/>
            </a:rPr>
            <a:t>順位決定予備戦</a:t>
          </a:r>
        </a:p>
      </xdr:txBody>
    </xdr:sp>
    <xdr:clientData/>
  </xdr:twoCellAnchor>
  <xdr:twoCellAnchor>
    <xdr:from>
      <xdr:col>40</xdr:col>
      <xdr:colOff>0</xdr:colOff>
      <xdr:row>53</xdr:row>
      <xdr:rowOff>0</xdr:rowOff>
    </xdr:from>
    <xdr:to>
      <xdr:col>53</xdr:col>
      <xdr:colOff>66675</xdr:colOff>
      <xdr:row>53</xdr:row>
      <xdr:rowOff>0</xdr:rowOff>
    </xdr:to>
    <xdr:sp>
      <xdr:nvSpPr>
        <xdr:cNvPr id="47" name="WordArt 7"/>
        <xdr:cNvSpPr>
          <a:spLocks/>
        </xdr:cNvSpPr>
      </xdr:nvSpPr>
      <xdr:spPr>
        <a:xfrm>
          <a:off x="6610350" y="10039350"/>
          <a:ext cx="2085975" cy="0"/>
        </a:xfrm>
        <a:prstGeom prst="rect"/>
        <a:noFill/>
      </xdr:spPr>
      <xdr:txBody>
        <a:bodyPr fromWordArt="1" wrap="none" lIns="91440" tIns="45720" rIns="91440" bIns="45720">
          <a:prstTxWarp prst="textPlain"/>
        </a:bodyPr>
        <a:p>
          <a:pPr algn="ctr"/>
          <a:r>
            <a:rPr sz="1400" b="1" kern="10" spc="0">
              <a:ln w="9525" cmpd="sng">
                <a:noFill/>
              </a:ln>
              <a:gradFill rotWithShape="1">
                <a:gsLst>
                  <a:gs pos="0">
                    <a:srgbClr val="FFFF00"/>
                  </a:gs>
                  <a:gs pos="100000">
                    <a:srgbClr val="FF9933"/>
                  </a:gs>
                </a:gsLst>
                <a:path path="rect">
                  <a:fillToRect l="50000" t="50000" r="50000" b="50000"/>
                </a:path>
              </a:gradFill>
              <a:effectLst>
                <a:outerShdw dist="35921" dir="2700000" algn="ctr">
                  <a:srgbClr val="C0C0C0">
                    <a:alpha val="100000"/>
                  </a:srgbClr>
                </a:outerShdw>
              </a:effectLst>
              <a:latin typeface="HG創英角ﾎﾟｯﾌﾟ体"/>
              <a:cs typeface="HG創英角ﾎﾟｯﾌﾟ体"/>
            </a:rPr>
            <a:t>順位決定トーナメント</a:t>
          </a:r>
        </a:p>
      </xdr:txBody>
    </xdr:sp>
    <xdr:clientData/>
  </xdr:twoCellAnchor>
  <xdr:twoCellAnchor>
    <xdr:from>
      <xdr:col>40</xdr:col>
      <xdr:colOff>85725</xdr:colOff>
      <xdr:row>0</xdr:row>
      <xdr:rowOff>0</xdr:rowOff>
    </xdr:from>
    <xdr:to>
      <xdr:col>54</xdr:col>
      <xdr:colOff>0</xdr:colOff>
      <xdr:row>0</xdr:row>
      <xdr:rowOff>0</xdr:rowOff>
    </xdr:to>
    <xdr:sp>
      <xdr:nvSpPr>
        <xdr:cNvPr id="48" name="WordArt 8"/>
        <xdr:cNvSpPr>
          <a:spLocks/>
        </xdr:cNvSpPr>
      </xdr:nvSpPr>
      <xdr:spPr>
        <a:xfrm>
          <a:off x="6696075" y="0"/>
          <a:ext cx="2105025" cy="0"/>
        </a:xfrm>
        <a:prstGeom prst="rect"/>
        <a:noFill/>
      </xdr:spPr>
      <xdr:txBody>
        <a:bodyPr fromWordArt="1" wrap="none" lIns="91440" tIns="45720" rIns="91440" bIns="45720">
          <a:prstTxWarp prst="textPlain"/>
        </a:bodyPr>
        <a:p>
          <a:pPr algn="ctr"/>
          <a:r>
            <a:rPr sz="1400" b="1" kern="10" spc="0">
              <a:ln w="9525" cmpd="sng">
                <a:noFill/>
              </a:ln>
              <a:gradFill rotWithShape="1">
                <a:gsLst>
                  <a:gs pos="0">
                    <a:srgbClr val="FFFF00"/>
                  </a:gs>
                  <a:gs pos="100000">
                    <a:srgbClr val="FF9933"/>
                  </a:gs>
                </a:gsLst>
                <a:path path="rect">
                  <a:fillToRect l="50000" t="50000" r="50000" b="50000"/>
                </a:path>
              </a:gradFill>
              <a:effectLst>
                <a:outerShdw dist="35921" dir="2700000" algn="ctr">
                  <a:srgbClr val="C0C0C0">
                    <a:alpha val="100000"/>
                  </a:srgbClr>
                </a:outerShdw>
              </a:effectLst>
              <a:latin typeface="HG創英角ﾎﾟｯﾌﾟ体"/>
              <a:cs typeface="HG創英角ﾎﾟｯﾌﾟ体"/>
            </a:rPr>
            <a:t>順位決定予備戦</a:t>
          </a:r>
        </a:p>
      </xdr:txBody>
    </xdr:sp>
    <xdr:clientData/>
  </xdr:twoCellAnchor>
  <xdr:twoCellAnchor>
    <xdr:from>
      <xdr:col>10</xdr:col>
      <xdr:colOff>85725</xdr:colOff>
      <xdr:row>0</xdr:row>
      <xdr:rowOff>76200</xdr:rowOff>
    </xdr:from>
    <xdr:to>
      <xdr:col>43</xdr:col>
      <xdr:colOff>76200</xdr:colOff>
      <xdr:row>1</xdr:row>
      <xdr:rowOff>123825</xdr:rowOff>
    </xdr:to>
    <xdr:sp>
      <xdr:nvSpPr>
        <xdr:cNvPr id="49" name="WordArt 9"/>
        <xdr:cNvSpPr>
          <a:spLocks/>
        </xdr:cNvSpPr>
      </xdr:nvSpPr>
      <xdr:spPr>
        <a:xfrm>
          <a:off x="1981200" y="76200"/>
          <a:ext cx="5172075" cy="285750"/>
        </a:xfrm>
        <a:prstGeom prst="rect"/>
        <a:noFill/>
      </xdr:spPr>
      <xdr:txBody>
        <a:bodyPr fromWordArt="1" wrap="none" lIns="91440" tIns="45720" rIns="91440" bIns="45720">
          <a:prstTxWarp prst="textPlain"/>
        </a:bodyPr>
        <a:p>
          <a:pPr algn="ctr"/>
          <a:r>
            <a:rPr sz="1400" b="1" kern="10" spc="0">
              <a:ln w="9525" cmpd="sng">
                <a:noFill/>
              </a:ln>
              <a:gradFill rotWithShape="1">
                <a:gsLst>
                  <a:gs pos="0">
                    <a:srgbClr val="FFFF00"/>
                  </a:gs>
                  <a:gs pos="100000">
                    <a:srgbClr val="FF9933"/>
                  </a:gs>
                </a:gsLst>
                <a:path path="rect">
                  <a:fillToRect l="50000" t="50000" r="50000" b="50000"/>
                </a:path>
              </a:gradFill>
              <a:effectLst>
                <a:outerShdw dist="35921" dir="2700000" algn="ctr">
                  <a:srgbClr val="C0C0C0">
                    <a:alpha val="100000"/>
                  </a:srgbClr>
                </a:outerShdw>
              </a:effectLst>
              <a:latin typeface="HG創英角ﾎﾟｯﾌﾟ体"/>
              <a:cs typeface="HG創英角ﾎﾟｯﾌﾟ体"/>
            </a:rPr>
            <a:t>順位決定トーナメント</a:t>
          </a:r>
        </a:p>
      </xdr:txBody>
    </xdr:sp>
    <xdr:clientData/>
  </xdr:twoCellAnchor>
  <xdr:twoCellAnchor>
    <xdr:from>
      <xdr:col>11</xdr:col>
      <xdr:colOff>85725</xdr:colOff>
      <xdr:row>0</xdr:row>
      <xdr:rowOff>0</xdr:rowOff>
    </xdr:from>
    <xdr:to>
      <xdr:col>25</xdr:col>
      <xdr:colOff>0</xdr:colOff>
      <xdr:row>0</xdr:row>
      <xdr:rowOff>0</xdr:rowOff>
    </xdr:to>
    <xdr:sp>
      <xdr:nvSpPr>
        <xdr:cNvPr id="50" name="WordArt 10"/>
        <xdr:cNvSpPr>
          <a:spLocks/>
        </xdr:cNvSpPr>
      </xdr:nvSpPr>
      <xdr:spPr>
        <a:xfrm>
          <a:off x="2105025" y="0"/>
          <a:ext cx="2095500" cy="0"/>
        </a:xfrm>
        <a:prstGeom prst="rect"/>
        <a:noFill/>
      </xdr:spPr>
      <xdr:txBody>
        <a:bodyPr fromWordArt="1" wrap="none" lIns="91440" tIns="45720" rIns="91440" bIns="45720">
          <a:prstTxWarp prst="textPlain"/>
        </a:bodyPr>
        <a:p>
          <a:pPr algn="ctr"/>
          <a:r>
            <a:rPr sz="1400" b="1" kern="10" spc="0">
              <a:ln w="9525" cmpd="sng">
                <a:noFill/>
              </a:ln>
              <a:gradFill rotWithShape="1">
                <a:gsLst>
                  <a:gs pos="0">
                    <a:srgbClr val="FFFF00"/>
                  </a:gs>
                  <a:gs pos="100000">
                    <a:srgbClr val="FF9933"/>
                  </a:gs>
                </a:gsLst>
                <a:path path="rect">
                  <a:fillToRect l="50000" t="50000" r="50000" b="50000"/>
                </a:path>
              </a:gradFill>
              <a:effectLst>
                <a:outerShdw dist="35921" dir="2700000" algn="ctr">
                  <a:srgbClr val="C0C0C0">
                    <a:alpha val="100000"/>
                  </a:srgbClr>
                </a:outerShdw>
              </a:effectLst>
              <a:latin typeface="HG創英角ﾎﾟｯﾌﾟ体"/>
              <a:cs typeface="HG創英角ﾎﾟｯﾌﾟ体"/>
            </a:rPr>
            <a:t>順位決定予備戦</a:t>
          </a:r>
        </a:p>
      </xdr:txBody>
    </xdr:sp>
    <xdr:clientData/>
  </xdr:twoCellAnchor>
  <xdr:twoCellAnchor>
    <xdr:from>
      <xdr:col>40</xdr:col>
      <xdr:colOff>85725</xdr:colOff>
      <xdr:row>0</xdr:row>
      <xdr:rowOff>0</xdr:rowOff>
    </xdr:from>
    <xdr:to>
      <xdr:col>54</xdr:col>
      <xdr:colOff>0</xdr:colOff>
      <xdr:row>0</xdr:row>
      <xdr:rowOff>0</xdr:rowOff>
    </xdr:to>
    <xdr:sp>
      <xdr:nvSpPr>
        <xdr:cNvPr id="51" name="WordArt 11"/>
        <xdr:cNvSpPr>
          <a:spLocks/>
        </xdr:cNvSpPr>
      </xdr:nvSpPr>
      <xdr:spPr>
        <a:xfrm>
          <a:off x="6696075" y="0"/>
          <a:ext cx="2105025" cy="0"/>
        </a:xfrm>
        <a:prstGeom prst="rect"/>
        <a:noFill/>
      </xdr:spPr>
      <xdr:txBody>
        <a:bodyPr fromWordArt="1" wrap="none" lIns="91440" tIns="45720" rIns="91440" bIns="45720">
          <a:prstTxWarp prst="textPlain"/>
        </a:bodyPr>
        <a:p>
          <a:pPr algn="ctr"/>
          <a:r>
            <a:rPr sz="1400" b="1" kern="10" spc="0">
              <a:ln w="9525" cmpd="sng">
                <a:noFill/>
              </a:ln>
              <a:gradFill rotWithShape="1">
                <a:gsLst>
                  <a:gs pos="0">
                    <a:srgbClr val="FFFF00"/>
                  </a:gs>
                  <a:gs pos="100000">
                    <a:srgbClr val="FF9933"/>
                  </a:gs>
                </a:gsLst>
                <a:path path="rect">
                  <a:fillToRect l="50000" t="50000" r="50000" b="50000"/>
                </a:path>
              </a:gradFill>
              <a:effectLst>
                <a:outerShdw dist="35921" dir="2700000" algn="ctr">
                  <a:srgbClr val="C0C0C0">
                    <a:alpha val="100000"/>
                  </a:srgbClr>
                </a:outerShdw>
              </a:effectLst>
              <a:latin typeface="HG創英角ﾎﾟｯﾌﾟ体"/>
              <a:cs typeface="HG創英角ﾎﾟｯﾌﾟ体"/>
            </a:rPr>
            <a:t>順位決定予備戦</a:t>
          </a:r>
        </a:p>
      </xdr:txBody>
    </xdr:sp>
    <xdr:clientData/>
  </xdr:twoCellAnchor>
  <xdr:twoCellAnchor>
    <xdr:from>
      <xdr:col>10</xdr:col>
      <xdr:colOff>85725</xdr:colOff>
      <xdr:row>0</xdr:row>
      <xdr:rowOff>76200</xdr:rowOff>
    </xdr:from>
    <xdr:to>
      <xdr:col>43</xdr:col>
      <xdr:colOff>76200</xdr:colOff>
      <xdr:row>1</xdr:row>
      <xdr:rowOff>123825</xdr:rowOff>
    </xdr:to>
    <xdr:sp>
      <xdr:nvSpPr>
        <xdr:cNvPr id="52" name="WordArt 12"/>
        <xdr:cNvSpPr>
          <a:spLocks/>
        </xdr:cNvSpPr>
      </xdr:nvSpPr>
      <xdr:spPr>
        <a:xfrm>
          <a:off x="1981200" y="76200"/>
          <a:ext cx="5172075" cy="285750"/>
        </a:xfrm>
        <a:prstGeom prst="rect"/>
        <a:noFill/>
      </xdr:spPr>
      <xdr:txBody>
        <a:bodyPr fromWordArt="1" wrap="none" lIns="91440" tIns="45720" rIns="91440" bIns="45720">
          <a:prstTxWarp prst="textPlain"/>
        </a:bodyPr>
        <a:p>
          <a:pPr algn="ctr"/>
          <a:r>
            <a:rPr sz="1400" b="1" kern="10" spc="0">
              <a:ln w="9525" cmpd="sng">
                <a:noFill/>
              </a:ln>
              <a:gradFill rotWithShape="1">
                <a:gsLst>
                  <a:gs pos="0">
                    <a:srgbClr val="FFFF00"/>
                  </a:gs>
                  <a:gs pos="100000">
                    <a:srgbClr val="FF9933"/>
                  </a:gs>
                </a:gsLst>
                <a:path path="rect">
                  <a:fillToRect l="50000" t="50000" r="50000" b="50000"/>
                </a:path>
              </a:gradFill>
              <a:effectLst>
                <a:outerShdw dist="35921" dir="2700000" algn="ctr">
                  <a:srgbClr val="C0C0C0">
                    <a:alpha val="100000"/>
                  </a:srgbClr>
                </a:outerShdw>
              </a:effectLst>
              <a:latin typeface="HG創英角ﾎﾟｯﾌﾟ体"/>
              <a:cs typeface="HG創英角ﾎﾟｯﾌﾟ体"/>
            </a:rPr>
            <a:t>順位決定トーナメント</a:t>
          </a:r>
        </a:p>
      </xdr:txBody>
    </xdr:sp>
    <xdr:clientData/>
  </xdr:twoCellAnchor>
  <xdr:twoCellAnchor>
    <xdr:from>
      <xdr:col>11</xdr:col>
      <xdr:colOff>0</xdr:colOff>
      <xdr:row>53</xdr:row>
      <xdr:rowOff>0</xdr:rowOff>
    </xdr:from>
    <xdr:to>
      <xdr:col>24</xdr:col>
      <xdr:colOff>66675</xdr:colOff>
      <xdr:row>53</xdr:row>
      <xdr:rowOff>0</xdr:rowOff>
    </xdr:to>
    <xdr:sp>
      <xdr:nvSpPr>
        <xdr:cNvPr id="53" name="WordArt 13"/>
        <xdr:cNvSpPr>
          <a:spLocks/>
        </xdr:cNvSpPr>
      </xdr:nvSpPr>
      <xdr:spPr>
        <a:xfrm>
          <a:off x="2019300" y="10039350"/>
          <a:ext cx="2076450" cy="0"/>
        </a:xfrm>
        <a:prstGeom prst="rect"/>
        <a:noFill/>
      </xdr:spPr>
      <xdr:txBody>
        <a:bodyPr fromWordArt="1" wrap="none" lIns="91440" tIns="45720" rIns="91440" bIns="45720">
          <a:prstTxWarp prst="textPlain"/>
        </a:bodyPr>
        <a:p>
          <a:pPr algn="ctr"/>
          <a:r>
            <a:rPr sz="1400" b="1" kern="10" spc="0">
              <a:ln w="9525" cmpd="sng">
                <a:noFill/>
              </a:ln>
              <a:gradFill rotWithShape="1">
                <a:gsLst>
                  <a:gs pos="0">
                    <a:srgbClr val="FFFF00"/>
                  </a:gs>
                  <a:gs pos="100000">
                    <a:srgbClr val="FF9933"/>
                  </a:gs>
                </a:gsLst>
                <a:path path="rect">
                  <a:fillToRect l="50000" t="50000" r="50000" b="50000"/>
                </a:path>
              </a:gradFill>
              <a:effectLst>
                <a:outerShdw dist="35921" dir="2700000" algn="ctr">
                  <a:srgbClr val="C0C0C0">
                    <a:alpha val="100000"/>
                  </a:srgbClr>
                </a:outerShdw>
              </a:effectLst>
              <a:latin typeface="HG創英角ﾎﾟｯﾌﾟ体"/>
              <a:cs typeface="HG創英角ﾎﾟｯﾌﾟ体"/>
            </a:rPr>
            <a:t>順位決定トーナメント</a:t>
          </a:r>
        </a:p>
      </xdr:txBody>
    </xdr:sp>
    <xdr:clientData/>
  </xdr:twoCellAnchor>
  <xdr:twoCellAnchor>
    <xdr:from>
      <xdr:col>11</xdr:col>
      <xdr:colOff>85725</xdr:colOff>
      <xdr:row>0</xdr:row>
      <xdr:rowOff>0</xdr:rowOff>
    </xdr:from>
    <xdr:to>
      <xdr:col>25</xdr:col>
      <xdr:colOff>0</xdr:colOff>
      <xdr:row>0</xdr:row>
      <xdr:rowOff>0</xdr:rowOff>
    </xdr:to>
    <xdr:sp>
      <xdr:nvSpPr>
        <xdr:cNvPr id="54" name="WordArt 14"/>
        <xdr:cNvSpPr>
          <a:spLocks/>
        </xdr:cNvSpPr>
      </xdr:nvSpPr>
      <xdr:spPr>
        <a:xfrm>
          <a:off x="2105025" y="0"/>
          <a:ext cx="2095500" cy="0"/>
        </a:xfrm>
        <a:prstGeom prst="rect"/>
        <a:noFill/>
      </xdr:spPr>
      <xdr:txBody>
        <a:bodyPr fromWordArt="1" wrap="none" lIns="91440" tIns="45720" rIns="91440" bIns="45720">
          <a:prstTxWarp prst="textPlain"/>
        </a:bodyPr>
        <a:p>
          <a:pPr algn="ctr"/>
          <a:r>
            <a:rPr sz="1400" b="1" kern="10" spc="0">
              <a:ln w="9525" cmpd="sng">
                <a:noFill/>
              </a:ln>
              <a:gradFill rotWithShape="1">
                <a:gsLst>
                  <a:gs pos="0">
                    <a:srgbClr val="FFFF00"/>
                  </a:gs>
                  <a:gs pos="100000">
                    <a:srgbClr val="FF9933"/>
                  </a:gs>
                </a:gsLst>
                <a:path path="rect">
                  <a:fillToRect l="50000" t="50000" r="50000" b="50000"/>
                </a:path>
              </a:gradFill>
              <a:effectLst>
                <a:outerShdw dist="35921" dir="2700000" algn="ctr">
                  <a:srgbClr val="C0C0C0">
                    <a:alpha val="100000"/>
                  </a:srgbClr>
                </a:outerShdw>
              </a:effectLst>
              <a:latin typeface="HG創英角ﾎﾟｯﾌﾟ体"/>
              <a:cs typeface="HG創英角ﾎﾟｯﾌﾟ体"/>
            </a:rPr>
            <a:t>順位決定予備戦</a:t>
          </a:r>
        </a:p>
      </xdr:txBody>
    </xdr:sp>
    <xdr:clientData/>
  </xdr:twoCellAnchor>
  <xdr:twoCellAnchor>
    <xdr:from>
      <xdr:col>40</xdr:col>
      <xdr:colOff>0</xdr:colOff>
      <xdr:row>53</xdr:row>
      <xdr:rowOff>0</xdr:rowOff>
    </xdr:from>
    <xdr:to>
      <xdr:col>53</xdr:col>
      <xdr:colOff>66675</xdr:colOff>
      <xdr:row>53</xdr:row>
      <xdr:rowOff>0</xdr:rowOff>
    </xdr:to>
    <xdr:sp>
      <xdr:nvSpPr>
        <xdr:cNvPr id="55" name="WordArt 15"/>
        <xdr:cNvSpPr>
          <a:spLocks/>
        </xdr:cNvSpPr>
      </xdr:nvSpPr>
      <xdr:spPr>
        <a:xfrm>
          <a:off x="6610350" y="10039350"/>
          <a:ext cx="2085975" cy="0"/>
        </a:xfrm>
        <a:prstGeom prst="rect"/>
        <a:noFill/>
      </xdr:spPr>
      <xdr:txBody>
        <a:bodyPr fromWordArt="1" wrap="none" lIns="91440" tIns="45720" rIns="91440" bIns="45720">
          <a:prstTxWarp prst="textPlain"/>
        </a:bodyPr>
        <a:p>
          <a:pPr algn="ctr"/>
          <a:r>
            <a:rPr sz="1400" b="1" kern="10" spc="0">
              <a:ln w="9525" cmpd="sng">
                <a:noFill/>
              </a:ln>
              <a:gradFill rotWithShape="1">
                <a:gsLst>
                  <a:gs pos="0">
                    <a:srgbClr val="FFFF00"/>
                  </a:gs>
                  <a:gs pos="100000">
                    <a:srgbClr val="FF9933"/>
                  </a:gs>
                </a:gsLst>
                <a:path path="rect">
                  <a:fillToRect l="50000" t="50000" r="50000" b="50000"/>
                </a:path>
              </a:gradFill>
              <a:effectLst>
                <a:outerShdw dist="35921" dir="2700000" algn="ctr">
                  <a:srgbClr val="C0C0C0">
                    <a:alpha val="100000"/>
                  </a:srgbClr>
                </a:outerShdw>
              </a:effectLst>
              <a:latin typeface="HG創英角ﾎﾟｯﾌﾟ体"/>
              <a:cs typeface="HG創英角ﾎﾟｯﾌﾟ体"/>
            </a:rPr>
            <a:t>順位決定トーナメント</a:t>
          </a:r>
        </a:p>
      </xdr:txBody>
    </xdr:sp>
    <xdr:clientData/>
  </xdr:twoCellAnchor>
  <xdr:twoCellAnchor>
    <xdr:from>
      <xdr:col>40</xdr:col>
      <xdr:colOff>85725</xdr:colOff>
      <xdr:row>0</xdr:row>
      <xdr:rowOff>0</xdr:rowOff>
    </xdr:from>
    <xdr:to>
      <xdr:col>54</xdr:col>
      <xdr:colOff>0</xdr:colOff>
      <xdr:row>0</xdr:row>
      <xdr:rowOff>0</xdr:rowOff>
    </xdr:to>
    <xdr:sp>
      <xdr:nvSpPr>
        <xdr:cNvPr id="56" name="WordArt 16"/>
        <xdr:cNvSpPr>
          <a:spLocks/>
        </xdr:cNvSpPr>
      </xdr:nvSpPr>
      <xdr:spPr>
        <a:xfrm>
          <a:off x="6696075" y="0"/>
          <a:ext cx="2105025" cy="0"/>
        </a:xfrm>
        <a:prstGeom prst="rect"/>
        <a:noFill/>
      </xdr:spPr>
      <xdr:txBody>
        <a:bodyPr fromWordArt="1" wrap="none" lIns="91440" tIns="45720" rIns="91440" bIns="45720">
          <a:prstTxWarp prst="textPlain"/>
        </a:bodyPr>
        <a:p>
          <a:pPr algn="ctr"/>
          <a:r>
            <a:rPr sz="1400" b="1" kern="10" spc="0">
              <a:ln w="9525" cmpd="sng">
                <a:noFill/>
              </a:ln>
              <a:gradFill rotWithShape="1">
                <a:gsLst>
                  <a:gs pos="0">
                    <a:srgbClr val="FFFF00"/>
                  </a:gs>
                  <a:gs pos="100000">
                    <a:srgbClr val="FF9933"/>
                  </a:gs>
                </a:gsLst>
                <a:path path="rect">
                  <a:fillToRect l="50000" t="50000" r="50000" b="50000"/>
                </a:path>
              </a:gradFill>
              <a:effectLst>
                <a:outerShdw dist="35921" dir="2700000" algn="ctr">
                  <a:srgbClr val="C0C0C0">
                    <a:alpha val="100000"/>
                  </a:srgbClr>
                </a:outerShdw>
              </a:effectLst>
              <a:latin typeface="HG創英角ﾎﾟｯﾌﾟ体"/>
              <a:cs typeface="HG創英角ﾎﾟｯﾌﾟ体"/>
            </a:rPr>
            <a:t>順位決定予備戦</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My%20Documents\water%20polo\&#65420;&#65439;&#65435;&#65400;&#65438;&#65431;&#65425;&#20316;&#25104;&#65404;&#65392;&#654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08&#12394;&#12415;&#12399;&#12420;CUP&#12503;&#1252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ﾌﾟﾛｸﾞﾗﾑ元"/>
      <sheetName val="参加ﾁｰﾑ"/>
      <sheetName val="ﾌﾟﾛｸﾞﾗﾑ元20分"/>
      <sheetName val="Ａ案"/>
      <sheetName val="ﾌﾟﾛｸﾞﾗﾑ元25分"/>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要項"/>
      <sheetName val="名簿"/>
      <sheetName val="役員"/>
      <sheetName val="ﾌﾟﾛｸﾞﾗﾑ"/>
      <sheetName val="予選ﾘｰｸﾞMW"/>
      <sheetName val="予選ﾘｰｸﾞMF(元)"/>
      <sheetName val="MW決勝完"/>
      <sheetName val="MW決勝トーナメント"/>
      <sheetName val="予選ﾘｰｸﾞJr"/>
      <sheetName val="印刷リーグ表"/>
      <sheetName val="記録用紙"/>
      <sheetName val="PF確認表"/>
      <sheetName val="印刷リーグ表Ｊｒ"/>
      <sheetName val="Sheet3"/>
      <sheetName val="印刷トーナメントJr"/>
      <sheetName val="トーナメントJr"/>
      <sheetName val="Jr決勝"/>
      <sheetName val="Sheet1"/>
      <sheetName val="Sheet2"/>
      <sheetName val="決勝元"/>
      <sheetName val="リーグ表MW"/>
      <sheetName val="男女決勝トーナメント"/>
      <sheetName val="試合結果順位"/>
      <sheetName val="リーグ表Jr"/>
      <sheetName val="ｸﾘﾆｯｸ参加者"/>
    </sheetNames>
    <sheetDataSet>
      <sheetData sheetId="1">
        <row r="2">
          <cell r="S2" t="str">
            <v>ヘルメス</v>
          </cell>
          <cell r="T2" t="str">
            <v>神戸</v>
          </cell>
          <cell r="U2" t="str">
            <v>なみB</v>
          </cell>
          <cell r="V2" t="str">
            <v>UAC</v>
          </cell>
          <cell r="W2" t="str">
            <v>高知</v>
          </cell>
          <cell r="X2" t="str">
            <v>神大</v>
          </cell>
          <cell r="Y2" t="str">
            <v>ビワスポ男</v>
          </cell>
          <cell r="Z2" t="str">
            <v>大阪選抜</v>
          </cell>
          <cell r="AA2" t="str">
            <v>踏水男子</v>
          </cell>
          <cell r="AB2" t="str">
            <v>阪大A</v>
          </cell>
          <cell r="AC2" t="str">
            <v>京大</v>
          </cell>
          <cell r="AD2" t="str">
            <v>阪大B</v>
          </cell>
          <cell r="AE2" t="str">
            <v>神明男子</v>
          </cell>
          <cell r="AF2" t="str">
            <v>なみA</v>
          </cell>
          <cell r="AG2" t="str">
            <v>恒泳会</v>
          </cell>
          <cell r="AH2" t="str">
            <v>高専</v>
          </cell>
          <cell r="AI2" t="str">
            <v>コナミ男子</v>
          </cell>
          <cell r="AN2" t="str">
            <v>ビワスポ女</v>
          </cell>
          <cell r="AO2" t="str">
            <v>京女高</v>
          </cell>
          <cell r="AP2" t="str">
            <v>甲南</v>
          </cell>
          <cell r="AQ2" t="str">
            <v>コナミA</v>
          </cell>
          <cell r="AR2" t="str">
            <v>mash</v>
          </cell>
          <cell r="AS2" t="str">
            <v>ボンバ</v>
          </cell>
          <cell r="AT2" t="str">
            <v>甲南ク</v>
          </cell>
          <cell r="AU2" t="str">
            <v>京女中</v>
          </cell>
          <cell r="AV2" t="str">
            <v>今宮</v>
          </cell>
          <cell r="AW2" t="str">
            <v>阪大女子</v>
          </cell>
          <cell r="AX2" t="str">
            <v>踏水女子</v>
          </cell>
          <cell r="AY2" t="str">
            <v>神明女子</v>
          </cell>
          <cell r="AZ2" t="str">
            <v>春野</v>
          </cell>
          <cell r="BA2" t="str">
            <v>コナミB</v>
          </cell>
          <cell r="BB2" t="str">
            <v>茨木</v>
          </cell>
        </row>
      </sheetData>
      <sheetData sheetId="4">
        <row r="5">
          <cell r="AC5" t="str">
            <v>M-A1</v>
          </cell>
          <cell r="AD5" t="str">
            <v>ヘルメス</v>
          </cell>
        </row>
        <row r="6">
          <cell r="AC6" t="str">
            <v>M-A2</v>
          </cell>
          <cell r="AD6" t="str">
            <v>UAC</v>
          </cell>
        </row>
        <row r="7">
          <cell r="AC7" t="str">
            <v>M-A3</v>
          </cell>
          <cell r="AD7" t="str">
            <v>なみB</v>
          </cell>
        </row>
        <row r="8">
          <cell r="AC8" t="str">
            <v>M-A4</v>
          </cell>
          <cell r="AD8" t="str">
            <v>神戸</v>
          </cell>
        </row>
        <row r="10">
          <cell r="AC10" t="str">
            <v>M-B1</v>
          </cell>
          <cell r="AD10" t="str">
            <v>ビワスポ男</v>
          </cell>
        </row>
        <row r="11">
          <cell r="AC11" t="str">
            <v>M-B2</v>
          </cell>
          <cell r="AD11" t="str">
            <v>神大</v>
          </cell>
        </row>
        <row r="12">
          <cell r="AC12" t="str">
            <v>M-B3</v>
          </cell>
          <cell r="AD12" t="str">
            <v>踏水男子</v>
          </cell>
        </row>
        <row r="13">
          <cell r="AC13" t="str">
            <v>M-B4</v>
          </cell>
          <cell r="AD13" t="str">
            <v>大阪選抜</v>
          </cell>
        </row>
        <row r="14">
          <cell r="AC14" t="str">
            <v>M-B5</v>
          </cell>
          <cell r="AD14" t="str">
            <v>高知</v>
          </cell>
        </row>
        <row r="16">
          <cell r="AC16" t="str">
            <v>M-C1</v>
          </cell>
          <cell r="AD16" t="str">
            <v>神明男子</v>
          </cell>
        </row>
        <row r="17">
          <cell r="AC17" t="str">
            <v>M-C2</v>
          </cell>
          <cell r="AD17" t="str">
            <v>阪大A</v>
          </cell>
        </row>
        <row r="18">
          <cell r="AC18" t="str">
            <v>M-C3</v>
          </cell>
          <cell r="AD18" t="str">
            <v>京大</v>
          </cell>
        </row>
        <row r="19">
          <cell r="AC19" t="str">
            <v>M-C4</v>
          </cell>
          <cell r="AD19" t="str">
            <v>阪大B</v>
          </cell>
        </row>
        <row r="22">
          <cell r="AC22" t="str">
            <v>M-D1</v>
          </cell>
          <cell r="AD22" t="str">
            <v>なみA</v>
          </cell>
        </row>
        <row r="23">
          <cell r="AC23" t="str">
            <v>M-D2</v>
          </cell>
          <cell r="AD23" t="str">
            <v>恒泳会</v>
          </cell>
        </row>
        <row r="24">
          <cell r="AC24" t="str">
            <v>M-D3</v>
          </cell>
          <cell r="AD24" t="str">
            <v>コナミ男子</v>
          </cell>
        </row>
        <row r="25">
          <cell r="AC25" t="str">
            <v>M-D4</v>
          </cell>
          <cell r="AD25" t="str">
            <v>高専</v>
          </cell>
        </row>
        <row r="28">
          <cell r="AC28" t="str">
            <v>Ｗ(女子)</v>
          </cell>
        </row>
        <row r="30">
          <cell r="AC30" t="str">
            <v>F-A1</v>
          </cell>
          <cell r="AD30" t="str">
            <v>ビワスポ女</v>
          </cell>
        </row>
        <row r="31">
          <cell r="AC31" t="str">
            <v>F-A2</v>
          </cell>
          <cell r="AD31" t="str">
            <v>京女高</v>
          </cell>
        </row>
        <row r="32">
          <cell r="AC32" t="str">
            <v>F-A3</v>
          </cell>
          <cell r="AD32" t="str">
            <v>甲南</v>
          </cell>
        </row>
        <row r="33">
          <cell r="AC33" t="str">
            <v>F-A4</v>
          </cell>
        </row>
        <row r="34">
          <cell r="AC34" t="str">
            <v>F-A5</v>
          </cell>
        </row>
        <row r="36">
          <cell r="AC36" t="str">
            <v>F-B1</v>
          </cell>
          <cell r="AD36" t="str">
            <v>コナミA</v>
          </cell>
        </row>
        <row r="37">
          <cell r="AC37" t="str">
            <v>F-B2</v>
          </cell>
          <cell r="AD37" t="str">
            <v>ボンバ</v>
          </cell>
        </row>
        <row r="38">
          <cell r="AC38" t="str">
            <v>F-B3</v>
          </cell>
          <cell r="AD38" t="str">
            <v>mash</v>
          </cell>
        </row>
        <row r="39">
          <cell r="AC39" t="str">
            <v>F-B4</v>
          </cell>
          <cell r="AD39" t="str">
            <v>甲南ク</v>
          </cell>
        </row>
        <row r="40">
          <cell r="AC40" t="str">
            <v>F-B5</v>
          </cell>
        </row>
        <row r="42">
          <cell r="AC42" t="str">
            <v>F-C1</v>
          </cell>
          <cell r="AD42" t="str">
            <v>今宮</v>
          </cell>
        </row>
        <row r="43">
          <cell r="AC43" t="str">
            <v>F-C2</v>
          </cell>
          <cell r="AD43" t="str">
            <v>踏水女子</v>
          </cell>
        </row>
        <row r="44">
          <cell r="AC44" t="str">
            <v>F-C3</v>
          </cell>
          <cell r="AD44" t="str">
            <v>阪大女子</v>
          </cell>
        </row>
        <row r="45">
          <cell r="AC45" t="str">
            <v>F-C4</v>
          </cell>
          <cell r="AD45" t="str">
            <v>京女中</v>
          </cell>
        </row>
        <row r="46">
          <cell r="AC46" t="str">
            <v>F-C5</v>
          </cell>
        </row>
        <row r="48">
          <cell r="AC48" t="str">
            <v>F-D1</v>
          </cell>
          <cell r="AD48" t="str">
            <v>神明女子</v>
          </cell>
        </row>
        <row r="49">
          <cell r="AC49" t="str">
            <v>F-D2</v>
          </cell>
          <cell r="AD49" t="str">
            <v>コナミB</v>
          </cell>
        </row>
        <row r="50">
          <cell r="AC50" t="str">
            <v>F-D3</v>
          </cell>
          <cell r="AD50" t="str">
            <v>春野</v>
          </cell>
        </row>
        <row r="51">
          <cell r="AC51" t="str">
            <v>F-D4</v>
          </cell>
          <cell r="AD51" t="str">
            <v>茨木</v>
          </cell>
        </row>
        <row r="52">
          <cell r="AC52" t="str">
            <v>F-D5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oleObject" Target="../embeddings/oleObject_1_1.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X69"/>
  <sheetViews>
    <sheetView tabSelected="1" zoomScalePageLayoutView="0" workbookViewId="0" topLeftCell="A1">
      <selection activeCell="A2" sqref="A2"/>
    </sheetView>
  </sheetViews>
  <sheetFormatPr defaultColWidth="9.00390625" defaultRowHeight="13.5"/>
  <cols>
    <col min="1" max="1" width="9.50390625" style="0" customWidth="1"/>
    <col min="2" max="2" width="10.875" style="0" customWidth="1"/>
    <col min="4" max="4" width="13.375" style="2" customWidth="1"/>
    <col min="6" max="6" width="9.25390625" style="0" customWidth="1"/>
    <col min="9" max="9" width="12.875" style="0" customWidth="1"/>
    <col min="13" max="13" width="9.125" style="0" customWidth="1"/>
    <col min="14" max="14" width="8.75390625" style="0" customWidth="1"/>
    <col min="15" max="15" width="5.50390625" style="0" customWidth="1"/>
    <col min="16" max="22" width="3.25390625" style="0" customWidth="1"/>
  </cols>
  <sheetData>
    <row r="1" spans="1:9" s="3" customFormat="1" ht="25.5">
      <c r="A1" s="130" t="s">
        <v>34</v>
      </c>
      <c r="B1" s="131"/>
      <c r="C1" s="131"/>
      <c r="D1" s="131"/>
      <c r="E1" s="131"/>
      <c r="F1" s="131"/>
      <c r="G1" s="131"/>
      <c r="H1" s="131"/>
      <c r="I1" s="132"/>
    </row>
    <row r="2" spans="1:9" s="4" customFormat="1" ht="27">
      <c r="A2" s="133" t="s">
        <v>35</v>
      </c>
      <c r="B2" s="36"/>
      <c r="C2" s="36"/>
      <c r="D2" s="36"/>
      <c r="E2" s="36"/>
      <c r="F2" s="36"/>
      <c r="G2" s="36"/>
      <c r="H2" s="36"/>
      <c r="I2" s="134"/>
    </row>
    <row r="3" spans="1:9" ht="14.25">
      <c r="A3" s="5" t="s">
        <v>138</v>
      </c>
      <c r="B3" s="176" t="s">
        <v>113</v>
      </c>
      <c r="C3" s="170"/>
      <c r="D3" s="7"/>
      <c r="E3" s="6" t="s">
        <v>147</v>
      </c>
      <c r="F3" s="6"/>
      <c r="G3" s="6"/>
      <c r="H3" s="6"/>
      <c r="I3" s="8"/>
    </row>
    <row r="4" spans="1:9" ht="14.25">
      <c r="A4" s="9" t="s">
        <v>139</v>
      </c>
      <c r="B4" s="175" t="s">
        <v>114</v>
      </c>
      <c r="C4" s="10"/>
      <c r="D4" s="14"/>
      <c r="E4" s="10" t="s">
        <v>36</v>
      </c>
      <c r="F4" s="10"/>
      <c r="G4" s="10"/>
      <c r="H4" s="10"/>
      <c r="I4" s="12"/>
    </row>
    <row r="5" spans="1:9" ht="14.25">
      <c r="A5" s="9" t="s">
        <v>153</v>
      </c>
      <c r="B5" s="10" t="s">
        <v>95</v>
      </c>
      <c r="C5" s="10"/>
      <c r="D5" s="11" t="s">
        <v>162</v>
      </c>
      <c r="E5" s="10"/>
      <c r="F5" s="10"/>
      <c r="G5" s="10"/>
      <c r="H5" s="10"/>
      <c r="I5" s="12"/>
    </row>
    <row r="6" spans="1:9" ht="14.25">
      <c r="A6" s="9" t="s">
        <v>154</v>
      </c>
      <c r="B6" s="10" t="s">
        <v>115</v>
      </c>
      <c r="C6" s="10"/>
      <c r="D6" s="11" t="s">
        <v>116</v>
      </c>
      <c r="E6" s="10" t="s">
        <v>140</v>
      </c>
      <c r="F6" s="10"/>
      <c r="G6" s="10"/>
      <c r="H6" s="10"/>
      <c r="I6" s="12"/>
    </row>
    <row r="7" spans="1:9" ht="14.25">
      <c r="A7" s="9" t="s">
        <v>155</v>
      </c>
      <c r="B7" s="10" t="s">
        <v>117</v>
      </c>
      <c r="C7" s="10"/>
      <c r="D7" s="11" t="s">
        <v>84</v>
      </c>
      <c r="E7" s="10" t="s">
        <v>119</v>
      </c>
      <c r="F7" s="13">
        <v>0.34722222222222227</v>
      </c>
      <c r="G7" s="10"/>
      <c r="H7" s="10"/>
      <c r="I7" s="12"/>
    </row>
    <row r="8" spans="1:9" ht="14.25">
      <c r="A8" s="9" t="s">
        <v>156</v>
      </c>
      <c r="B8" s="10" t="s">
        <v>118</v>
      </c>
      <c r="C8" s="10"/>
      <c r="D8" s="11" t="s">
        <v>141</v>
      </c>
      <c r="E8" s="10" t="s">
        <v>120</v>
      </c>
      <c r="F8" s="13">
        <v>0.6416666666666667</v>
      </c>
      <c r="G8" s="10"/>
      <c r="H8" s="10"/>
      <c r="I8" s="12"/>
    </row>
    <row r="9" spans="1:9" ht="13.5" customHeight="1">
      <c r="A9" s="51" t="s">
        <v>157</v>
      </c>
      <c r="B9" s="10" t="s">
        <v>12</v>
      </c>
      <c r="C9" s="10"/>
      <c r="D9" s="11"/>
      <c r="E9" s="10"/>
      <c r="F9" s="10"/>
      <c r="G9" s="10"/>
      <c r="H9" s="10"/>
      <c r="I9" s="12"/>
    </row>
    <row r="10" spans="1:9" ht="14.25">
      <c r="A10" s="9" t="s">
        <v>158</v>
      </c>
      <c r="B10" s="10" t="s">
        <v>163</v>
      </c>
      <c r="C10" s="10"/>
      <c r="D10" s="14"/>
      <c r="E10" s="10"/>
      <c r="F10" s="10"/>
      <c r="G10" s="10"/>
      <c r="H10" s="10"/>
      <c r="I10" s="12"/>
    </row>
    <row r="11" spans="1:9" ht="14.25">
      <c r="A11" s="9" t="s">
        <v>159</v>
      </c>
      <c r="B11" s="10" t="s">
        <v>164</v>
      </c>
      <c r="C11" s="10"/>
      <c r="D11" s="14"/>
      <c r="E11" s="10"/>
      <c r="F11" s="10"/>
      <c r="G11" s="10"/>
      <c r="H11" s="10"/>
      <c r="I11" s="12"/>
    </row>
    <row r="12" spans="1:9" ht="14.25">
      <c r="A12" s="15" t="s">
        <v>160</v>
      </c>
      <c r="B12" s="16" t="s">
        <v>161</v>
      </c>
      <c r="C12" s="16"/>
      <c r="D12" s="17"/>
      <c r="E12" s="16"/>
      <c r="F12" s="16"/>
      <c r="G12" s="16"/>
      <c r="H12" s="16"/>
      <c r="I12" s="18"/>
    </row>
    <row r="13" spans="1:9" ht="14.25">
      <c r="A13" s="9"/>
      <c r="B13" s="10"/>
      <c r="C13" s="10"/>
      <c r="D13" s="14"/>
      <c r="E13" s="10"/>
      <c r="F13" s="10"/>
      <c r="G13" s="10"/>
      <c r="H13" s="10"/>
      <c r="I13" s="12"/>
    </row>
    <row r="14" spans="1:9" ht="14.25">
      <c r="A14" s="31" t="s">
        <v>130</v>
      </c>
      <c r="B14" s="350" t="s">
        <v>104</v>
      </c>
      <c r="C14" s="350"/>
      <c r="D14" s="350"/>
      <c r="E14" s="171"/>
      <c r="F14" s="6"/>
      <c r="G14" s="6"/>
      <c r="H14" s="6"/>
      <c r="I14" s="8"/>
    </row>
    <row r="15" spans="1:14" ht="14.25">
      <c r="A15" s="32" t="s">
        <v>131</v>
      </c>
      <c r="B15" s="109" t="s">
        <v>165</v>
      </c>
      <c r="C15" s="19" t="s">
        <v>105</v>
      </c>
      <c r="D15" s="14"/>
      <c r="E15" s="110" t="s">
        <v>96</v>
      </c>
      <c r="F15" s="111"/>
      <c r="G15" s="110"/>
      <c r="H15" s="111"/>
      <c r="I15" s="12"/>
      <c r="K15" s="126" t="s">
        <v>97</v>
      </c>
      <c r="L15" s="35" t="s">
        <v>7</v>
      </c>
      <c r="M15" s="35" t="s">
        <v>8</v>
      </c>
      <c r="N15" s="35" t="s">
        <v>173</v>
      </c>
    </row>
    <row r="16" spans="1:14" ht="14.25">
      <c r="A16" s="32"/>
      <c r="B16" s="109" t="s">
        <v>106</v>
      </c>
      <c r="C16" s="19" t="s">
        <v>87</v>
      </c>
      <c r="D16" s="14"/>
      <c r="E16" s="172"/>
      <c r="F16" s="140"/>
      <c r="G16" s="351"/>
      <c r="H16" s="352"/>
      <c r="I16" s="12"/>
      <c r="K16" s="126" t="s">
        <v>7</v>
      </c>
      <c r="L16" s="35" t="s">
        <v>8</v>
      </c>
      <c r="M16" s="35" t="s">
        <v>173</v>
      </c>
      <c r="N16" s="35"/>
    </row>
    <row r="17" spans="1:14" ht="13.5" customHeight="1">
      <c r="A17" s="32"/>
      <c r="B17" s="37"/>
      <c r="C17" s="19"/>
      <c r="D17" s="14"/>
      <c r="E17" s="347" t="s">
        <v>7</v>
      </c>
      <c r="F17" s="348"/>
      <c r="G17" s="347" t="s">
        <v>29</v>
      </c>
      <c r="H17" s="348"/>
      <c r="I17" s="12"/>
      <c r="K17" s="126" t="s">
        <v>8</v>
      </c>
      <c r="L17" s="35" t="s">
        <v>173</v>
      </c>
      <c r="M17" s="35"/>
      <c r="N17" s="35"/>
    </row>
    <row r="18" spans="1:11" ht="13.5" customHeight="1">
      <c r="A18" s="32"/>
      <c r="B18" s="109" t="s">
        <v>90</v>
      </c>
      <c r="C18" s="19" t="s">
        <v>105</v>
      </c>
      <c r="D18" s="14"/>
      <c r="E18" s="347" t="s">
        <v>8</v>
      </c>
      <c r="F18" s="348"/>
      <c r="G18" s="347" t="s">
        <v>17</v>
      </c>
      <c r="H18" s="348"/>
      <c r="I18" s="12"/>
      <c r="K18" s="178" t="s">
        <v>173</v>
      </c>
    </row>
    <row r="19" spans="1:9" ht="14.25">
      <c r="A19" s="32"/>
      <c r="B19" s="10"/>
      <c r="C19" s="10"/>
      <c r="D19" s="14"/>
      <c r="E19" s="173"/>
      <c r="F19" s="174"/>
      <c r="G19" s="347"/>
      <c r="H19" s="348"/>
      <c r="I19" s="12"/>
    </row>
    <row r="20" spans="1:9" ht="14.25">
      <c r="A20" s="32"/>
      <c r="B20" s="37"/>
      <c r="C20" s="40"/>
      <c r="D20" s="14"/>
      <c r="E20" s="149"/>
      <c r="F20" s="150"/>
      <c r="G20" s="148"/>
      <c r="H20" s="148"/>
      <c r="I20" s="12"/>
    </row>
    <row r="21" spans="1:9" ht="14.25">
      <c r="A21" s="24" t="s">
        <v>132</v>
      </c>
      <c r="B21" s="19" t="s">
        <v>85</v>
      </c>
      <c r="C21" s="19"/>
      <c r="D21" s="19"/>
      <c r="E21" s="197" t="s">
        <v>201</v>
      </c>
      <c r="F21" s="198"/>
      <c r="G21" s="199"/>
      <c r="H21" s="111"/>
      <c r="I21" s="12"/>
    </row>
    <row r="22" spans="1:11" ht="14.25">
      <c r="A22" s="9"/>
      <c r="B22" s="109" t="s">
        <v>165</v>
      </c>
      <c r="C22" s="19" t="s">
        <v>105</v>
      </c>
      <c r="D22" s="14"/>
      <c r="E22" s="187" t="s">
        <v>10</v>
      </c>
      <c r="F22" s="188"/>
      <c r="G22" s="188" t="s">
        <v>11</v>
      </c>
      <c r="H22" s="104"/>
      <c r="I22" s="12"/>
      <c r="K22" t="s">
        <v>151</v>
      </c>
    </row>
    <row r="23" spans="1:11" ht="14.25">
      <c r="A23" s="32"/>
      <c r="B23" s="109" t="s">
        <v>106</v>
      </c>
      <c r="C23" s="19" t="s">
        <v>87</v>
      </c>
      <c r="D23" s="14"/>
      <c r="E23" s="189" t="s">
        <v>97</v>
      </c>
      <c r="F23" s="37"/>
      <c r="G23" s="37" t="str">
        <f>K25</f>
        <v>京都踏水会</v>
      </c>
      <c r="H23" s="190"/>
      <c r="I23" s="12"/>
      <c r="K23" t="s">
        <v>97</v>
      </c>
    </row>
    <row r="24" spans="1:11" ht="14.25">
      <c r="A24" s="32"/>
      <c r="B24" s="37"/>
      <c r="C24" s="19"/>
      <c r="D24" s="14"/>
      <c r="E24" s="48"/>
      <c r="F24" s="27"/>
      <c r="G24" s="16"/>
      <c r="H24" s="18"/>
      <c r="I24" s="12"/>
      <c r="K24" t="s">
        <v>30</v>
      </c>
    </row>
    <row r="25" spans="1:11" ht="14.25">
      <c r="A25" s="32"/>
      <c r="B25" s="109" t="s">
        <v>90</v>
      </c>
      <c r="C25" s="19" t="s">
        <v>105</v>
      </c>
      <c r="D25" s="14"/>
      <c r="E25" s="10"/>
      <c r="F25" s="10"/>
      <c r="G25" s="10"/>
      <c r="H25" s="10"/>
      <c r="I25" s="12"/>
      <c r="K25" t="s">
        <v>184</v>
      </c>
    </row>
    <row r="26" spans="1:9" ht="14.25">
      <c r="A26" s="32"/>
      <c r="B26" s="10"/>
      <c r="C26" s="49"/>
      <c r="D26" s="38"/>
      <c r="E26" s="23"/>
      <c r="F26" s="10"/>
      <c r="G26" s="10"/>
      <c r="H26" s="10"/>
      <c r="I26" s="12"/>
    </row>
    <row r="27" spans="1:9" ht="14.25">
      <c r="A27" s="32" t="s">
        <v>122</v>
      </c>
      <c r="B27" s="349" t="s">
        <v>98</v>
      </c>
      <c r="C27" s="349"/>
      <c r="D27" s="349"/>
      <c r="E27" s="89"/>
      <c r="F27" s="89"/>
      <c r="G27" s="10"/>
      <c r="H27" s="10"/>
      <c r="I27" s="12"/>
    </row>
    <row r="28" spans="1:24" ht="12.75" customHeight="1">
      <c r="A28" s="32"/>
      <c r="B28" s="23" t="s">
        <v>28</v>
      </c>
      <c r="C28" s="49" t="s">
        <v>111</v>
      </c>
      <c r="D28" s="14"/>
      <c r="E28" s="5" t="s">
        <v>142</v>
      </c>
      <c r="F28" s="8"/>
      <c r="G28" s="103" t="s">
        <v>143</v>
      </c>
      <c r="H28" s="104"/>
      <c r="I28" s="12"/>
      <c r="U28" t="s">
        <v>166</v>
      </c>
      <c r="V28" t="s">
        <v>167</v>
      </c>
      <c r="W28" t="s">
        <v>168</v>
      </c>
      <c r="X28" t="s">
        <v>169</v>
      </c>
    </row>
    <row r="29" spans="1:24" ht="14.25">
      <c r="A29" s="32"/>
      <c r="B29" s="109" t="s">
        <v>99</v>
      </c>
      <c r="C29" s="49" t="s">
        <v>80</v>
      </c>
      <c r="D29" s="14"/>
      <c r="E29" s="187" t="str">
        <f>K31</f>
        <v>ヘルメス</v>
      </c>
      <c r="F29" s="188"/>
      <c r="G29" s="351" t="str">
        <f>L31</f>
        <v>高知水球倶楽部</v>
      </c>
      <c r="H29" s="352"/>
      <c r="I29" s="12"/>
      <c r="P29" t="s">
        <v>170</v>
      </c>
      <c r="Q29" t="s">
        <v>171</v>
      </c>
      <c r="R29" t="s">
        <v>172</v>
      </c>
      <c r="U29">
        <v>1</v>
      </c>
      <c r="V29">
        <v>2</v>
      </c>
      <c r="W29">
        <v>3</v>
      </c>
      <c r="X29">
        <v>4</v>
      </c>
    </row>
    <row r="30" spans="1:24" ht="14.25">
      <c r="A30" s="32"/>
      <c r="B30" s="146" t="s">
        <v>100</v>
      </c>
      <c r="C30" s="49" t="s">
        <v>111</v>
      </c>
      <c r="D30" s="14"/>
      <c r="E30" s="189" t="str">
        <f>K32</f>
        <v>神戸水球倶楽部</v>
      </c>
      <c r="F30" s="37"/>
      <c r="G30" s="347" t="str">
        <f>L32</f>
        <v>神戸大学</v>
      </c>
      <c r="H30" s="348"/>
      <c r="I30" s="12"/>
      <c r="K30" t="s">
        <v>108</v>
      </c>
      <c r="L30" t="s">
        <v>25</v>
      </c>
      <c r="M30" t="s">
        <v>168</v>
      </c>
      <c r="N30" t="s">
        <v>167</v>
      </c>
      <c r="P30">
        <v>15</v>
      </c>
      <c r="Q30">
        <v>3</v>
      </c>
      <c r="R30">
        <v>3</v>
      </c>
      <c r="U30">
        <v>8</v>
      </c>
      <c r="V30">
        <v>7</v>
      </c>
      <c r="W30">
        <v>6</v>
      </c>
      <c r="X30">
        <v>5</v>
      </c>
    </row>
    <row r="31" spans="1:24" ht="14.25">
      <c r="A31" s="32"/>
      <c r="B31" s="49"/>
      <c r="C31" s="49"/>
      <c r="D31" s="14"/>
      <c r="E31" s="189" t="str">
        <f>K33</f>
        <v>なみはやクラブB</v>
      </c>
      <c r="F31" s="37"/>
      <c r="G31" s="347" t="str">
        <f>L33</f>
        <v>びわこ成蹊スポーツ大学</v>
      </c>
      <c r="H31" s="348"/>
      <c r="I31" s="12"/>
      <c r="J31">
        <v>1</v>
      </c>
      <c r="K31" t="s">
        <v>23</v>
      </c>
      <c r="L31" t="s">
        <v>144</v>
      </c>
      <c r="M31" t="s">
        <v>31</v>
      </c>
      <c r="N31" t="s">
        <v>181</v>
      </c>
      <c r="P31">
        <v>15</v>
      </c>
      <c r="Q31">
        <v>6</v>
      </c>
      <c r="R31">
        <v>6</v>
      </c>
      <c r="U31">
        <v>9</v>
      </c>
      <c r="V31">
        <v>10</v>
      </c>
      <c r="W31">
        <v>11</v>
      </c>
      <c r="X31">
        <v>12</v>
      </c>
    </row>
    <row r="32" spans="1:23" ht="14.25">
      <c r="A32" s="32"/>
      <c r="B32" s="146" t="s">
        <v>101</v>
      </c>
      <c r="C32" s="49" t="s">
        <v>87</v>
      </c>
      <c r="D32" s="135"/>
      <c r="E32" s="191" t="str">
        <f>K34</f>
        <v>UACスリーリバースWPC</v>
      </c>
      <c r="F32" s="37"/>
      <c r="G32" s="347" t="str">
        <f>L34</f>
        <v>大阪高校選抜</v>
      </c>
      <c r="H32" s="348"/>
      <c r="I32" s="12"/>
      <c r="J32">
        <v>2</v>
      </c>
      <c r="K32" t="s">
        <v>27</v>
      </c>
      <c r="L32" t="s">
        <v>91</v>
      </c>
      <c r="M32" t="s">
        <v>18</v>
      </c>
      <c r="N32" t="s">
        <v>14</v>
      </c>
      <c r="Q32">
        <v>3</v>
      </c>
      <c r="R32">
        <v>6</v>
      </c>
      <c r="V32">
        <v>13</v>
      </c>
      <c r="W32">
        <v>14</v>
      </c>
    </row>
    <row r="33" spans="1:18" ht="14.25">
      <c r="A33" s="32"/>
      <c r="B33" s="147"/>
      <c r="C33" s="49"/>
      <c r="D33" s="14"/>
      <c r="E33" s="128" t="s">
        <v>145</v>
      </c>
      <c r="F33" s="192"/>
      <c r="G33" s="357" t="str">
        <f>L35</f>
        <v>京都踏水会</v>
      </c>
      <c r="H33" s="358"/>
      <c r="I33" s="12"/>
      <c r="J33">
        <v>3</v>
      </c>
      <c r="K33" t="s">
        <v>124</v>
      </c>
      <c r="L33" t="s">
        <v>93</v>
      </c>
      <c r="M33" t="s">
        <v>92</v>
      </c>
      <c r="N33" t="s">
        <v>180</v>
      </c>
      <c r="Q33">
        <v>3</v>
      </c>
      <c r="R33">
        <v>3</v>
      </c>
    </row>
    <row r="34" spans="1:19" ht="14.25">
      <c r="A34" s="32"/>
      <c r="B34" s="106"/>
      <c r="C34" s="19"/>
      <c r="D34" s="14"/>
      <c r="E34" s="187" t="str">
        <f>M31</f>
        <v>大阪大学A</v>
      </c>
      <c r="F34" s="193"/>
      <c r="G34" s="128" t="s">
        <v>146</v>
      </c>
      <c r="H34" s="107"/>
      <c r="I34" s="12"/>
      <c r="J34">
        <v>4</v>
      </c>
      <c r="K34" t="s">
        <v>19</v>
      </c>
      <c r="L34" t="s">
        <v>107</v>
      </c>
      <c r="M34" t="s">
        <v>152</v>
      </c>
      <c r="N34" s="35" t="s">
        <v>195</v>
      </c>
      <c r="P34" t="s">
        <v>108</v>
      </c>
      <c r="Q34" t="s">
        <v>25</v>
      </c>
      <c r="R34" t="s">
        <v>109</v>
      </c>
      <c r="S34" t="s">
        <v>110</v>
      </c>
    </row>
    <row r="35" spans="1:14" ht="14.25">
      <c r="A35" s="32"/>
      <c r="B35" s="10"/>
      <c r="C35" s="40"/>
      <c r="D35" s="14"/>
      <c r="E35" s="189" t="str">
        <f>M32</f>
        <v>京都大学</v>
      </c>
      <c r="F35" s="37"/>
      <c r="G35" s="189" t="str">
        <f>N31</f>
        <v>なみはやクラブＡ</v>
      </c>
      <c r="H35" s="194"/>
      <c r="I35" s="12"/>
      <c r="J35">
        <v>5</v>
      </c>
      <c r="L35" s="35" t="s">
        <v>9</v>
      </c>
      <c r="N35" s="35"/>
    </row>
    <row r="36" spans="1:24" ht="15">
      <c r="A36" s="32"/>
      <c r="B36" s="50"/>
      <c r="C36" s="19"/>
      <c r="D36" s="14"/>
      <c r="E36" s="189" t="str">
        <f>M33</f>
        <v>大阪大学B</v>
      </c>
      <c r="F36" s="37"/>
      <c r="G36" s="189" t="str">
        <f>N32</f>
        <v>恒泳会</v>
      </c>
      <c r="H36" s="194"/>
      <c r="I36" s="12"/>
      <c r="K36" s="125">
        <v>6</v>
      </c>
      <c r="L36" s="125">
        <v>10</v>
      </c>
      <c r="M36" s="125">
        <v>10</v>
      </c>
      <c r="N36" s="125">
        <v>6</v>
      </c>
      <c r="O36">
        <f>SUM(K36:N36)</f>
        <v>32</v>
      </c>
      <c r="X36" s="177"/>
    </row>
    <row r="37" spans="1:24" ht="15">
      <c r="A37" s="32"/>
      <c r="B37" s="50"/>
      <c r="C37" s="19"/>
      <c r="D37" s="14"/>
      <c r="E37" s="189" t="str">
        <f>M34</f>
        <v>神明会</v>
      </c>
      <c r="F37" s="37"/>
      <c r="G37" s="189" t="str">
        <f>N33</f>
        <v>大阪府立高専</v>
      </c>
      <c r="H37" s="194"/>
      <c r="I37" s="12"/>
      <c r="K37" t="s">
        <v>183</v>
      </c>
      <c r="L37" s="35"/>
      <c r="M37" s="35"/>
      <c r="N37" s="35"/>
      <c r="X37" s="177"/>
    </row>
    <row r="38" spans="1:24" ht="14.25" customHeight="1">
      <c r="A38" s="32"/>
      <c r="B38" s="50"/>
      <c r="C38" s="19"/>
      <c r="D38" s="14"/>
      <c r="E38" s="191"/>
      <c r="F38" s="195"/>
      <c r="G38" s="355" t="str">
        <f>N34</f>
        <v>ｺﾅﾐｽﾎﾟｰﾂｸﾗﾌﾞ明石西新町</v>
      </c>
      <c r="H38" s="356"/>
      <c r="I38" s="12"/>
      <c r="K38" s="35"/>
      <c r="L38" s="35"/>
      <c r="M38" s="35"/>
      <c r="N38" s="35"/>
      <c r="X38" s="177"/>
    </row>
    <row r="39" spans="1:24" ht="13.5" customHeight="1">
      <c r="A39" s="32"/>
      <c r="B39" s="50"/>
      <c r="C39" s="19"/>
      <c r="D39" s="14"/>
      <c r="E39" s="26"/>
      <c r="F39" s="26"/>
      <c r="G39" s="359"/>
      <c r="H39" s="359"/>
      <c r="I39" s="12"/>
      <c r="K39" s="35"/>
      <c r="L39" s="35"/>
      <c r="M39" s="35"/>
      <c r="N39" s="35"/>
      <c r="X39" s="177"/>
    </row>
    <row r="40" spans="1:9" ht="14.25">
      <c r="A40" s="34" t="s">
        <v>196</v>
      </c>
      <c r="B40" s="33" t="s">
        <v>102</v>
      </c>
      <c r="C40" s="89"/>
      <c r="D40" s="89"/>
      <c r="E40" s="89"/>
      <c r="F40" s="89"/>
      <c r="G40" s="19"/>
      <c r="H40" s="23"/>
      <c r="I40" s="12"/>
    </row>
    <row r="41" spans="1:14" ht="14.25">
      <c r="A41" s="9"/>
      <c r="B41" s="23" t="s">
        <v>28</v>
      </c>
      <c r="C41" s="49" t="s">
        <v>111</v>
      </c>
      <c r="D41" s="14"/>
      <c r="E41" s="5" t="s">
        <v>197</v>
      </c>
      <c r="F41" s="8"/>
      <c r="G41" s="103" t="s">
        <v>198</v>
      </c>
      <c r="H41" s="104"/>
      <c r="I41" s="12"/>
      <c r="K41" t="s">
        <v>108</v>
      </c>
      <c r="L41" t="s">
        <v>25</v>
      </c>
      <c r="M41" t="s">
        <v>168</v>
      </c>
      <c r="N41" t="s">
        <v>167</v>
      </c>
    </row>
    <row r="42" spans="1:14" ht="14.25">
      <c r="A42" s="9"/>
      <c r="B42" s="109" t="s">
        <v>103</v>
      </c>
      <c r="C42" s="49" t="s">
        <v>80</v>
      </c>
      <c r="D42" s="14"/>
      <c r="E42" s="187" t="str">
        <f>K42</f>
        <v>びわこ成蹊スポーツ大学</v>
      </c>
      <c r="F42" s="188"/>
      <c r="G42" s="351" t="str">
        <f>L42</f>
        <v>ｺﾅﾐｽﾎﾟｰﾂｸﾗﾌﾞ明石西新町A</v>
      </c>
      <c r="H42" s="352"/>
      <c r="I42" s="12"/>
      <c r="J42">
        <v>1</v>
      </c>
      <c r="K42" s="35" t="s">
        <v>93</v>
      </c>
      <c r="L42" s="35" t="s">
        <v>194</v>
      </c>
      <c r="M42" s="35" t="s">
        <v>37</v>
      </c>
      <c r="N42" s="35" t="s">
        <v>182</v>
      </c>
    </row>
    <row r="43" spans="1:14" ht="14.25">
      <c r="A43" s="9"/>
      <c r="B43" s="146" t="s">
        <v>100</v>
      </c>
      <c r="C43" s="49" t="s">
        <v>111</v>
      </c>
      <c r="D43" s="14"/>
      <c r="E43" s="189" t="str">
        <f>K43</f>
        <v>京都女子高校</v>
      </c>
      <c r="F43" s="37"/>
      <c r="G43" s="347" t="str">
        <f>L43</f>
        <v>mash</v>
      </c>
      <c r="H43" s="348"/>
      <c r="I43" s="12"/>
      <c r="J43">
        <v>2</v>
      </c>
      <c r="K43" s="35" t="s">
        <v>21</v>
      </c>
      <c r="L43" s="35" t="s">
        <v>179</v>
      </c>
      <c r="M43" s="35" t="s">
        <v>22</v>
      </c>
      <c r="N43" s="35" t="s">
        <v>24</v>
      </c>
    </row>
    <row r="44" spans="1:14" ht="14.25">
      <c r="A44" s="9"/>
      <c r="B44" s="49"/>
      <c r="C44" s="49"/>
      <c r="D44" s="135"/>
      <c r="E44" s="189" t="str">
        <f>K44</f>
        <v>甲南女子中学校</v>
      </c>
      <c r="F44" s="37"/>
      <c r="G44" s="347" t="str">
        <f>L44</f>
        <v>茨木ボンバーズ</v>
      </c>
      <c r="H44" s="348"/>
      <c r="I44" s="12"/>
      <c r="J44">
        <v>3</v>
      </c>
      <c r="K44" s="35" t="s">
        <v>16</v>
      </c>
      <c r="L44" t="s">
        <v>20</v>
      </c>
      <c r="M44" s="35" t="s">
        <v>13</v>
      </c>
      <c r="N44" s="35" t="s">
        <v>33</v>
      </c>
    </row>
    <row r="45" spans="1:14" ht="14.25">
      <c r="A45" s="9"/>
      <c r="B45" s="146" t="s">
        <v>101</v>
      </c>
      <c r="C45" s="49" t="s">
        <v>87</v>
      </c>
      <c r="D45" s="135"/>
      <c r="E45" s="189"/>
      <c r="F45" s="37"/>
      <c r="G45" s="347" t="str">
        <f>L45</f>
        <v>甲南女子クラブ</v>
      </c>
      <c r="H45" s="348"/>
      <c r="I45" s="12"/>
      <c r="J45">
        <v>4</v>
      </c>
      <c r="L45" s="35" t="s">
        <v>32</v>
      </c>
      <c r="M45" s="35" t="s">
        <v>9</v>
      </c>
      <c r="N45" t="s">
        <v>26</v>
      </c>
    </row>
    <row r="46" spans="1:12" ht="14.25">
      <c r="A46" s="9"/>
      <c r="B46" s="147"/>
      <c r="C46" s="49"/>
      <c r="D46" s="135"/>
      <c r="E46" s="128" t="s">
        <v>200</v>
      </c>
      <c r="F46" s="192"/>
      <c r="G46" s="128" t="s">
        <v>199</v>
      </c>
      <c r="H46" s="107"/>
      <c r="I46" s="12"/>
      <c r="K46" s="118"/>
      <c r="L46" s="109"/>
    </row>
    <row r="47" spans="1:15" ht="14.25">
      <c r="A47" s="9"/>
      <c r="B47" s="10"/>
      <c r="C47" s="10"/>
      <c r="D47" s="14"/>
      <c r="E47" s="187" t="str">
        <f>M42</f>
        <v>京都女子中学校</v>
      </c>
      <c r="F47" s="193"/>
      <c r="G47" s="187" t="str">
        <f>N42</f>
        <v>神　明　会</v>
      </c>
      <c r="H47" s="140"/>
      <c r="I47" s="12"/>
      <c r="K47" s="127">
        <v>3</v>
      </c>
      <c r="L47" s="126">
        <v>6</v>
      </c>
      <c r="M47" s="1">
        <v>6</v>
      </c>
      <c r="N47" s="1">
        <v>6</v>
      </c>
      <c r="O47">
        <f>SUM(K47:N47)</f>
        <v>21</v>
      </c>
    </row>
    <row r="48" spans="1:12" ht="14.25">
      <c r="A48" s="9"/>
      <c r="B48" s="10"/>
      <c r="C48" s="10"/>
      <c r="D48" s="14"/>
      <c r="E48" s="189" t="str">
        <f>M43</f>
        <v>今宮クラブ</v>
      </c>
      <c r="F48" s="37"/>
      <c r="G48" s="189" t="str">
        <f>N43</f>
        <v>春野水球クラブ</v>
      </c>
      <c r="H48" s="194"/>
      <c r="I48" s="12"/>
      <c r="L48" s="35"/>
    </row>
    <row r="49" spans="1:12" ht="14.25">
      <c r="A49" s="9"/>
      <c r="B49" s="10"/>
      <c r="C49" s="10"/>
      <c r="D49" s="14"/>
      <c r="E49" s="189" t="str">
        <f>M44</f>
        <v>大阪大学</v>
      </c>
      <c r="F49" s="37"/>
      <c r="G49" s="353" t="str">
        <f>N44</f>
        <v>ｺﾅﾐｽﾎﾟｰﾂｸﾗﾌﾞ明石西新町B</v>
      </c>
      <c r="H49" s="354"/>
      <c r="I49" s="12"/>
      <c r="L49" s="35"/>
    </row>
    <row r="50" spans="1:13" s="30" customFormat="1" ht="14.25" customHeight="1">
      <c r="A50" s="9"/>
      <c r="B50" s="33"/>
      <c r="C50" s="19"/>
      <c r="D50" s="14"/>
      <c r="E50" s="191" t="str">
        <f>M45</f>
        <v>京都踏水会</v>
      </c>
      <c r="F50" s="195"/>
      <c r="G50" s="191" t="str">
        <f>N45</f>
        <v>茨木高校</v>
      </c>
      <c r="H50" s="196"/>
      <c r="I50" s="12"/>
      <c r="M50" s="35"/>
    </row>
    <row r="51" spans="1:9" s="30" customFormat="1" ht="14.25" customHeight="1">
      <c r="A51" s="24" t="s">
        <v>189</v>
      </c>
      <c r="B51" s="33"/>
      <c r="C51" s="19"/>
      <c r="D51" s="14"/>
      <c r="E51" s="23"/>
      <c r="F51" s="23"/>
      <c r="G51" s="37"/>
      <c r="H51" s="23"/>
      <c r="I51" s="12"/>
    </row>
    <row r="52" spans="1:9" ht="14.25">
      <c r="A52" s="24" t="s">
        <v>188</v>
      </c>
      <c r="B52" s="21"/>
      <c r="C52" s="40"/>
      <c r="D52" s="14"/>
      <c r="E52" s="23"/>
      <c r="F52" s="23"/>
      <c r="G52" s="23"/>
      <c r="H52" s="10"/>
      <c r="I52" s="12"/>
    </row>
    <row r="53" spans="1:9" ht="14.25">
      <c r="A53" s="24" t="s">
        <v>186</v>
      </c>
      <c r="B53" s="23"/>
      <c r="C53" s="23"/>
      <c r="D53" s="38"/>
      <c r="E53" s="23"/>
      <c r="F53" s="23"/>
      <c r="G53" s="23"/>
      <c r="H53" s="23"/>
      <c r="I53" s="28"/>
    </row>
    <row r="54" spans="1:9" s="22" customFormat="1" ht="14.25" customHeight="1">
      <c r="A54" s="25" t="s">
        <v>187</v>
      </c>
      <c r="B54" s="27"/>
      <c r="C54" s="27"/>
      <c r="D54" s="39"/>
      <c r="E54" s="27"/>
      <c r="F54" s="27"/>
      <c r="G54" s="27"/>
      <c r="H54" s="27"/>
      <c r="I54" s="29"/>
    </row>
    <row r="55" spans="1:9" s="22" customFormat="1" ht="14.25" customHeight="1">
      <c r="A55" s="9"/>
      <c r="B55" s="10"/>
      <c r="C55" s="10"/>
      <c r="D55" s="14"/>
      <c r="E55" s="10"/>
      <c r="F55" s="10"/>
      <c r="G55" s="10"/>
      <c r="H55" s="16"/>
      <c r="I55" s="12"/>
    </row>
    <row r="56" spans="1:9" s="22" customFormat="1" ht="14.25" customHeight="1">
      <c r="A56" s="5" t="s">
        <v>133</v>
      </c>
      <c r="B56" s="6"/>
      <c r="C56" s="6"/>
      <c r="D56" s="7"/>
      <c r="E56" s="6"/>
      <c r="F56" s="6"/>
      <c r="G56" s="6"/>
      <c r="H56" s="6"/>
      <c r="I56" s="8"/>
    </row>
    <row r="57" spans="1:9" s="22" customFormat="1" ht="14.25" customHeight="1">
      <c r="A57" s="32" t="s">
        <v>134</v>
      </c>
      <c r="B57" s="40"/>
      <c r="C57" s="40"/>
      <c r="D57" s="41"/>
      <c r="E57" s="40"/>
      <c r="F57" s="40"/>
      <c r="G57" s="40"/>
      <c r="H57" s="40"/>
      <c r="I57" s="42"/>
    </row>
    <row r="58" spans="1:9" s="22" customFormat="1" ht="14.25" customHeight="1">
      <c r="A58" s="32" t="s">
        <v>135</v>
      </c>
      <c r="B58" s="40"/>
      <c r="C58" s="40"/>
      <c r="D58" s="41"/>
      <c r="E58" s="40"/>
      <c r="F58" s="40"/>
      <c r="G58" s="40"/>
      <c r="H58" s="40"/>
      <c r="I58" s="42"/>
    </row>
    <row r="59" spans="1:9" s="22" customFormat="1" ht="14.25" customHeight="1">
      <c r="A59" s="32" t="s">
        <v>123</v>
      </c>
      <c r="B59" s="40"/>
      <c r="C59" s="40"/>
      <c r="D59" s="41"/>
      <c r="E59" s="40"/>
      <c r="F59" s="40"/>
      <c r="G59" s="40"/>
      <c r="H59" s="40"/>
      <c r="I59" s="42"/>
    </row>
    <row r="60" spans="1:9" s="22" customFormat="1" ht="14.25" customHeight="1">
      <c r="A60" s="32" t="s">
        <v>136</v>
      </c>
      <c r="B60" s="40"/>
      <c r="C60" s="40"/>
      <c r="D60" s="41"/>
      <c r="E60" s="40"/>
      <c r="F60" s="40"/>
      <c r="G60" s="40"/>
      <c r="H60" s="40"/>
      <c r="I60" s="42"/>
    </row>
    <row r="61" spans="1:9" s="22" customFormat="1" ht="14.25" customHeight="1">
      <c r="A61" s="32" t="s">
        <v>137</v>
      </c>
      <c r="B61" s="40"/>
      <c r="C61" s="40"/>
      <c r="D61" s="41"/>
      <c r="E61" s="40"/>
      <c r="F61" s="40"/>
      <c r="G61" s="40"/>
      <c r="H61" s="40"/>
      <c r="I61" s="42"/>
    </row>
    <row r="62" spans="1:9" s="22" customFormat="1" ht="14.25" customHeight="1">
      <c r="A62" s="32" t="s">
        <v>148</v>
      </c>
      <c r="B62" s="40"/>
      <c r="C62" s="40"/>
      <c r="D62" s="41"/>
      <c r="E62" s="40"/>
      <c r="F62" s="40"/>
      <c r="G62" s="40"/>
      <c r="H62" s="40"/>
      <c r="I62" s="42"/>
    </row>
    <row r="63" spans="1:9" s="22" customFormat="1" ht="14.25" customHeight="1">
      <c r="A63" s="32" t="s">
        <v>149</v>
      </c>
      <c r="B63" s="40"/>
      <c r="C63" s="40"/>
      <c r="D63" s="41"/>
      <c r="E63" s="40"/>
      <c r="F63" s="40"/>
      <c r="G63" s="40"/>
      <c r="H63" s="40"/>
      <c r="I63" s="42"/>
    </row>
    <row r="64" spans="1:9" s="22" customFormat="1" ht="14.25" customHeight="1">
      <c r="A64" s="32" t="s">
        <v>150</v>
      </c>
      <c r="B64" s="40"/>
      <c r="C64" s="40"/>
      <c r="D64" s="41"/>
      <c r="E64" s="40"/>
      <c r="F64" s="40"/>
      <c r="G64" s="40"/>
      <c r="H64" s="40"/>
      <c r="I64" s="42"/>
    </row>
    <row r="65" spans="1:9" s="22" customFormat="1" ht="14.25" customHeight="1">
      <c r="A65" s="32" t="s">
        <v>192</v>
      </c>
      <c r="B65" s="40"/>
      <c r="C65" s="40"/>
      <c r="D65" s="41"/>
      <c r="E65" s="40"/>
      <c r="F65" s="40"/>
      <c r="G65" s="40"/>
      <c r="H65" s="40"/>
      <c r="I65" s="42"/>
    </row>
    <row r="66" spans="1:9" s="22" customFormat="1" ht="14.25" customHeight="1">
      <c r="A66" s="32" t="s">
        <v>193</v>
      </c>
      <c r="B66" s="40"/>
      <c r="C66" s="40"/>
      <c r="D66" s="41"/>
      <c r="E66" s="40"/>
      <c r="F66" s="40"/>
      <c r="G66" s="40"/>
      <c r="H66" s="40"/>
      <c r="I66" s="42"/>
    </row>
    <row r="67" spans="1:9" ht="14.25">
      <c r="A67" s="32" t="s">
        <v>191</v>
      </c>
      <c r="B67" s="40"/>
      <c r="C67" s="40"/>
      <c r="D67" s="41"/>
      <c r="E67" s="40"/>
      <c r="F67" s="40"/>
      <c r="G67" s="40"/>
      <c r="H67" s="40"/>
      <c r="I67" s="42"/>
    </row>
    <row r="68" spans="1:9" ht="14.25">
      <c r="A68" s="32" t="s">
        <v>94</v>
      </c>
      <c r="B68" s="40"/>
      <c r="C68" s="40"/>
      <c r="D68" s="41"/>
      <c r="E68" s="40"/>
      <c r="F68" s="40"/>
      <c r="G68" s="40"/>
      <c r="H68" s="40"/>
      <c r="I68" s="42"/>
    </row>
    <row r="69" spans="1:9" ht="14.25">
      <c r="A69" s="43" t="s">
        <v>190</v>
      </c>
      <c r="B69" s="44"/>
      <c r="C69" s="44"/>
      <c r="D69" s="45"/>
      <c r="E69" s="44"/>
      <c r="F69" s="44"/>
      <c r="G69" s="44"/>
      <c r="H69" s="44"/>
      <c r="I69" s="46"/>
    </row>
  </sheetData>
  <sheetProtection/>
  <mergeCells count="20">
    <mergeCell ref="G49:H49"/>
    <mergeCell ref="G38:H38"/>
    <mergeCell ref="E17:F17"/>
    <mergeCell ref="E18:F18"/>
    <mergeCell ref="G31:H31"/>
    <mergeCell ref="G32:H32"/>
    <mergeCell ref="G33:H33"/>
    <mergeCell ref="G39:H39"/>
    <mergeCell ref="G45:H45"/>
    <mergeCell ref="G42:H42"/>
    <mergeCell ref="G43:H43"/>
    <mergeCell ref="G44:H44"/>
    <mergeCell ref="B27:D27"/>
    <mergeCell ref="B14:D14"/>
    <mergeCell ref="G30:H30"/>
    <mergeCell ref="G29:H29"/>
    <mergeCell ref="G16:H16"/>
    <mergeCell ref="G17:H17"/>
    <mergeCell ref="G18:H18"/>
    <mergeCell ref="G19:H19"/>
  </mergeCells>
  <printOptions/>
  <pageMargins left="6.56" right="0.5511811023622047" top="0.4724409448818898" bottom="0.31496062992125984" header="0.5118110236220472" footer="0.32"/>
  <pageSetup horizontalDpi="300" verticalDpi="300" orientation="landscape" paperSize="9" scale="60" r:id="rId1"/>
</worksheet>
</file>

<file path=xl/worksheets/sheet2.xml><?xml version="1.0" encoding="utf-8"?>
<worksheet xmlns="http://schemas.openxmlformats.org/spreadsheetml/2006/main" xmlns:r="http://schemas.openxmlformats.org/officeDocument/2006/relationships">
  <dimension ref="A3:AE80"/>
  <sheetViews>
    <sheetView zoomScale="85" zoomScaleNormal="85" zoomScalePageLayoutView="0" workbookViewId="0" topLeftCell="A27">
      <selection activeCell="A24" sqref="A1:IV16384"/>
    </sheetView>
  </sheetViews>
  <sheetFormatPr defaultColWidth="12.00390625" defaultRowHeight="13.5"/>
  <cols>
    <col min="1" max="1" width="6.25390625" style="87" customWidth="1"/>
    <col min="2" max="2" width="5.375" style="87" customWidth="1"/>
    <col min="3" max="3" width="3.50390625" style="87" bestFit="1" customWidth="1"/>
    <col min="4" max="4" width="14.875" style="87" bestFit="1" customWidth="1"/>
    <col min="5" max="19" width="3.125" style="87" customWidth="1"/>
    <col min="20" max="20" width="6.25390625" style="87" customWidth="1"/>
    <col min="21" max="23" width="3.125" style="87" customWidth="1"/>
    <col min="24" max="25" width="5.625" style="87" bestFit="1" customWidth="1"/>
    <col min="26" max="26" width="9.625" style="87" bestFit="1" customWidth="1"/>
    <col min="27" max="27" width="7.625" style="87" bestFit="1" customWidth="1"/>
    <col min="28" max="28" width="4.00390625" style="87" customWidth="1"/>
    <col min="29" max="29" width="5.25390625" style="87" customWidth="1"/>
    <col min="30" max="30" width="9.625" style="87" customWidth="1"/>
    <col min="31" max="16384" width="12.00390625" style="87" customWidth="1"/>
  </cols>
  <sheetData>
    <row r="1" s="53" customFormat="1" ht="36" customHeight="1"/>
    <row r="2" s="53" customFormat="1" ht="42.75" customHeight="1"/>
    <row r="3" spans="4:29" s="53" customFormat="1" ht="18.75" customHeight="1">
      <c r="D3" s="53" t="s">
        <v>39</v>
      </c>
      <c r="AC3" s="53" t="s">
        <v>39</v>
      </c>
    </row>
    <row r="4" spans="1:30" s="58" customFormat="1" ht="14.25">
      <c r="A4" s="58" t="s">
        <v>215</v>
      </c>
      <c r="B4" s="54" t="s">
        <v>216</v>
      </c>
      <c r="C4" s="77"/>
      <c r="D4" s="78"/>
      <c r="E4" s="371" t="str">
        <f>'[2]名簿'!S2</f>
        <v>ヘルメス</v>
      </c>
      <c r="F4" s="372"/>
      <c r="G4" s="373"/>
      <c r="H4" s="371" t="str">
        <f>'[2]名簿'!T2</f>
        <v>神戸</v>
      </c>
      <c r="I4" s="372"/>
      <c r="J4" s="373"/>
      <c r="K4" s="371" t="str">
        <f>'[2]名簿'!U2</f>
        <v>なみB</v>
      </c>
      <c r="L4" s="372"/>
      <c r="M4" s="373"/>
      <c r="N4" s="371" t="str">
        <f>'[2]名簿'!V2</f>
        <v>UAC</v>
      </c>
      <c r="O4" s="372"/>
      <c r="P4" s="373"/>
      <c r="Q4" s="371"/>
      <c r="R4" s="372"/>
      <c r="S4" s="373"/>
      <c r="T4" s="55" t="s">
        <v>72</v>
      </c>
      <c r="U4" s="55" t="s">
        <v>73</v>
      </c>
      <c r="V4" s="55" t="s">
        <v>74</v>
      </c>
      <c r="W4" s="57" t="s">
        <v>75</v>
      </c>
      <c r="X4" s="55" t="s">
        <v>76</v>
      </c>
      <c r="Y4" s="55" t="s">
        <v>77</v>
      </c>
      <c r="Z4" s="55" t="s">
        <v>78</v>
      </c>
      <c r="AA4" s="55" t="s">
        <v>79</v>
      </c>
      <c r="AC4" s="54"/>
      <c r="AD4" s="54"/>
    </row>
    <row r="5" spans="1:31" s="53" customFormat="1" ht="15">
      <c r="A5" s="200" t="s">
        <v>217</v>
      </c>
      <c r="B5" s="53" t="s">
        <v>218</v>
      </c>
      <c r="C5" s="374" t="s">
        <v>219</v>
      </c>
      <c r="D5" s="61" t="str">
        <f>E4</f>
        <v>ヘルメス</v>
      </c>
      <c r="E5" s="382"/>
      <c r="F5" s="377"/>
      <c r="G5" s="383"/>
      <c r="H5" s="151">
        <v>3</v>
      </c>
      <c r="I5" s="152">
        <v>2</v>
      </c>
      <c r="J5" s="153">
        <v>0</v>
      </c>
      <c r="K5" s="151">
        <v>2</v>
      </c>
      <c r="L5" s="152" t="s">
        <v>220</v>
      </c>
      <c r="M5" s="153">
        <v>1</v>
      </c>
      <c r="N5" s="151">
        <v>3</v>
      </c>
      <c r="O5" s="152" t="s">
        <v>221</v>
      </c>
      <c r="P5" s="153">
        <v>0</v>
      </c>
      <c r="Q5" s="65"/>
      <c r="R5" s="66" t="s">
        <v>222</v>
      </c>
      <c r="S5" s="67"/>
      <c r="T5" s="60">
        <f>SUM(U5:W5)</f>
        <v>3</v>
      </c>
      <c r="U5" s="60">
        <v>3</v>
      </c>
      <c r="V5" s="60"/>
      <c r="W5" s="79"/>
      <c r="X5" s="155">
        <f>SUM(E5,H5,K5,N5,Q5)</f>
        <v>8</v>
      </c>
      <c r="Y5" s="155">
        <f>SUM(G5,J5,M5,P5,S5)</f>
        <v>1</v>
      </c>
      <c r="Z5" s="60">
        <f>X5-Y5</f>
        <v>7</v>
      </c>
      <c r="AA5" s="68">
        <v>1</v>
      </c>
      <c r="AB5" s="69"/>
      <c r="AC5" s="70" t="s">
        <v>40</v>
      </c>
      <c r="AD5" s="70" t="str">
        <f>VLOOKUP($AC5,$B$4:$D$40,3,0)</f>
        <v>ヘルメス</v>
      </c>
      <c r="AE5" s="69"/>
    </row>
    <row r="6" spans="1:31" s="53" customFormat="1" ht="15">
      <c r="A6" s="200" t="s">
        <v>223</v>
      </c>
      <c r="B6" s="53" t="s">
        <v>70</v>
      </c>
      <c r="C6" s="375"/>
      <c r="D6" s="71" t="str">
        <f>H4</f>
        <v>神戸</v>
      </c>
      <c r="E6" s="156">
        <f>IF(J5="","",J5)</f>
        <v>0</v>
      </c>
      <c r="F6" s="157" t="s">
        <v>15</v>
      </c>
      <c r="G6" s="158">
        <f>IF(H5="","",H5)</f>
        <v>3</v>
      </c>
      <c r="H6" s="384"/>
      <c r="I6" s="385"/>
      <c r="J6" s="386"/>
      <c r="K6" s="159">
        <v>3</v>
      </c>
      <c r="L6" s="160" t="s">
        <v>125</v>
      </c>
      <c r="M6" s="158">
        <v>3</v>
      </c>
      <c r="N6" s="159">
        <v>2</v>
      </c>
      <c r="O6" s="161" t="s">
        <v>126</v>
      </c>
      <c r="P6" s="158">
        <v>3</v>
      </c>
      <c r="Q6" s="65"/>
      <c r="R6" s="66" t="s">
        <v>15</v>
      </c>
      <c r="S6" s="67"/>
      <c r="T6" s="76">
        <f>SUM(U6:W6)</f>
        <v>3</v>
      </c>
      <c r="U6" s="76"/>
      <c r="V6" s="76">
        <v>2</v>
      </c>
      <c r="W6" s="73">
        <v>1</v>
      </c>
      <c r="X6" s="162">
        <f>SUM(E6,H6,K6,N6,Q6)</f>
        <v>5</v>
      </c>
      <c r="Y6" s="162">
        <f>SUM(G6,J6,M6,P6,S6)</f>
        <v>9</v>
      </c>
      <c r="Z6" s="76">
        <f>X6-Y6</f>
        <v>-4</v>
      </c>
      <c r="AA6" s="73">
        <v>4</v>
      </c>
      <c r="AB6" s="69"/>
      <c r="AC6" s="70" t="s">
        <v>41</v>
      </c>
      <c r="AD6" s="70" t="str">
        <f>VLOOKUP($AC6,$B$4:$D$40,3,0)</f>
        <v>UAC</v>
      </c>
      <c r="AE6" s="69"/>
    </row>
    <row r="7" spans="1:31" s="53" customFormat="1" ht="15">
      <c r="A7" s="200" t="s">
        <v>224</v>
      </c>
      <c r="B7" s="53" t="s">
        <v>51</v>
      </c>
      <c r="C7" s="375"/>
      <c r="D7" s="71" t="str">
        <f>K4</f>
        <v>なみB</v>
      </c>
      <c r="E7" s="156">
        <f>IF(M5="","",M5)</f>
        <v>1</v>
      </c>
      <c r="F7" s="157" t="s">
        <v>121</v>
      </c>
      <c r="G7" s="158">
        <f>IF(K5="","",K5)</f>
        <v>2</v>
      </c>
      <c r="H7" s="156">
        <f>IF(M6="","",M6)</f>
        <v>3</v>
      </c>
      <c r="I7" s="160" t="s">
        <v>121</v>
      </c>
      <c r="J7" s="158">
        <f>IF(K6="","",K6)</f>
        <v>3</v>
      </c>
      <c r="K7" s="384"/>
      <c r="L7" s="385"/>
      <c r="M7" s="386"/>
      <c r="N7" s="159">
        <v>0</v>
      </c>
      <c r="O7" s="160">
        <v>1</v>
      </c>
      <c r="P7" s="163">
        <v>2</v>
      </c>
      <c r="Q7" s="65"/>
      <c r="R7" s="66" t="s">
        <v>15</v>
      </c>
      <c r="S7" s="67"/>
      <c r="T7" s="76">
        <f>SUM(U7:W7)</f>
        <v>3</v>
      </c>
      <c r="U7" s="76"/>
      <c r="V7" s="76">
        <v>2</v>
      </c>
      <c r="W7" s="73">
        <v>1</v>
      </c>
      <c r="X7" s="162">
        <f>SUM(E7,H7,K7,N7,Q7)</f>
        <v>4</v>
      </c>
      <c r="Y7" s="162">
        <f>SUM(G7,J7,M7,P7,S7)</f>
        <v>7</v>
      </c>
      <c r="Z7" s="76">
        <f>X7-Y7</f>
        <v>-3</v>
      </c>
      <c r="AA7" s="73">
        <v>3</v>
      </c>
      <c r="AB7" s="69"/>
      <c r="AC7" s="70" t="s">
        <v>42</v>
      </c>
      <c r="AD7" s="70" t="str">
        <f>VLOOKUP($AC7,$B$4:$D$40,3,0)</f>
        <v>なみB</v>
      </c>
      <c r="AE7" s="69"/>
    </row>
    <row r="8" spans="1:31" s="53" customFormat="1" ht="15">
      <c r="A8" s="200" t="s">
        <v>225</v>
      </c>
      <c r="B8" s="53" t="s">
        <v>0</v>
      </c>
      <c r="C8" s="375"/>
      <c r="D8" s="71" t="str">
        <f>N4</f>
        <v>UAC</v>
      </c>
      <c r="E8" s="156">
        <f>IF(P5="","",P5)</f>
        <v>0</v>
      </c>
      <c r="F8" s="157" t="s">
        <v>121</v>
      </c>
      <c r="G8" s="158">
        <f>IF(N5="","",N5)</f>
        <v>3</v>
      </c>
      <c r="H8" s="156">
        <f>IF(P6="","",P6)</f>
        <v>3</v>
      </c>
      <c r="I8" s="157" t="s">
        <v>121</v>
      </c>
      <c r="J8" s="158">
        <f>IF(N6="","",N6)</f>
        <v>2</v>
      </c>
      <c r="K8" s="156">
        <f>IF(P7="","",P7)</f>
        <v>2</v>
      </c>
      <c r="L8" s="157" t="s">
        <v>121</v>
      </c>
      <c r="M8" s="158">
        <f>IF(N7="","",N7)</f>
        <v>0</v>
      </c>
      <c r="N8" s="384"/>
      <c r="O8" s="385"/>
      <c r="P8" s="386"/>
      <c r="Q8" s="62"/>
      <c r="R8" s="63" t="s">
        <v>15</v>
      </c>
      <c r="S8" s="64"/>
      <c r="T8" s="76">
        <f>SUM(U8:W8)</f>
        <v>3</v>
      </c>
      <c r="U8" s="76">
        <v>2</v>
      </c>
      <c r="V8" s="76">
        <v>1</v>
      </c>
      <c r="W8" s="73"/>
      <c r="X8" s="164">
        <f>SUM(E8,H8,K8,N8,Q8)</f>
        <v>5</v>
      </c>
      <c r="Y8" s="164">
        <f>SUM(G8,J8,M8,P8,S8)</f>
        <v>5</v>
      </c>
      <c r="Z8" s="76">
        <f>X8-Y8</f>
        <v>0</v>
      </c>
      <c r="AA8" s="75">
        <v>2</v>
      </c>
      <c r="AB8" s="69"/>
      <c r="AC8" s="70" t="s">
        <v>43</v>
      </c>
      <c r="AD8" s="70" t="str">
        <f>VLOOKUP($AC8,$B$4:$D$40,3,0)</f>
        <v>神戸</v>
      </c>
      <c r="AE8" s="69"/>
    </row>
    <row r="9" spans="1:30" s="202" customFormat="1" ht="14.25">
      <c r="A9" s="201"/>
      <c r="C9" s="203"/>
      <c r="D9" s="204"/>
      <c r="E9" s="401" t="str">
        <f>'[2]名簿'!W2</f>
        <v>高知</v>
      </c>
      <c r="F9" s="402"/>
      <c r="G9" s="403"/>
      <c r="H9" s="401" t="str">
        <f>'[2]名簿'!X2</f>
        <v>神大</v>
      </c>
      <c r="I9" s="402"/>
      <c r="J9" s="403"/>
      <c r="K9" s="401" t="str">
        <f>'[2]名簿'!Y2</f>
        <v>ビワスポ男</v>
      </c>
      <c r="L9" s="402"/>
      <c r="M9" s="403"/>
      <c r="N9" s="401" t="str">
        <f>'[2]名簿'!Z2</f>
        <v>大阪選抜</v>
      </c>
      <c r="O9" s="402"/>
      <c r="P9" s="403"/>
      <c r="Q9" s="401" t="str">
        <f>'[2]名簿'!AA2</f>
        <v>踏水男子</v>
      </c>
      <c r="R9" s="402"/>
      <c r="S9" s="403"/>
      <c r="T9" s="205" t="s">
        <v>72</v>
      </c>
      <c r="U9" s="205" t="s">
        <v>73</v>
      </c>
      <c r="V9" s="205" t="s">
        <v>74</v>
      </c>
      <c r="W9" s="206" t="s">
        <v>75</v>
      </c>
      <c r="X9" s="205" t="s">
        <v>76</v>
      </c>
      <c r="Y9" s="205" t="s">
        <v>77</v>
      </c>
      <c r="Z9" s="205" t="s">
        <v>78</v>
      </c>
      <c r="AA9" s="205" t="s">
        <v>79</v>
      </c>
      <c r="AC9" s="207"/>
      <c r="AD9" s="207"/>
    </row>
    <row r="10" spans="1:31" s="53" customFormat="1" ht="15">
      <c r="A10" s="200" t="s">
        <v>226</v>
      </c>
      <c r="B10" s="69" t="s">
        <v>227</v>
      </c>
      <c r="C10" s="379" t="s">
        <v>228</v>
      </c>
      <c r="D10" s="61" t="str">
        <f>E9</f>
        <v>高知</v>
      </c>
      <c r="E10" s="382"/>
      <c r="F10" s="377"/>
      <c r="G10" s="383"/>
      <c r="H10" s="151">
        <v>2</v>
      </c>
      <c r="I10" s="152" t="s">
        <v>229</v>
      </c>
      <c r="J10" s="153">
        <v>4</v>
      </c>
      <c r="K10" s="151">
        <v>0</v>
      </c>
      <c r="L10" s="152" t="s">
        <v>229</v>
      </c>
      <c r="M10" s="153">
        <v>4</v>
      </c>
      <c r="N10" s="151">
        <v>0</v>
      </c>
      <c r="O10" s="152" t="s">
        <v>229</v>
      </c>
      <c r="P10" s="153">
        <v>4</v>
      </c>
      <c r="Q10" s="151">
        <v>1</v>
      </c>
      <c r="R10" s="152" t="s">
        <v>229</v>
      </c>
      <c r="S10" s="153">
        <v>4</v>
      </c>
      <c r="T10" s="60">
        <f>SUM(U10:W10)</f>
        <v>4</v>
      </c>
      <c r="U10" s="60"/>
      <c r="V10" s="60">
        <v>4</v>
      </c>
      <c r="W10" s="79"/>
      <c r="X10" s="155">
        <f>SUM(E10,H10,K10,N10,Q10)</f>
        <v>3</v>
      </c>
      <c r="Y10" s="155">
        <f>SUM(G10,J10,M10,P10,S10)</f>
        <v>16</v>
      </c>
      <c r="Z10" s="60">
        <f>X10-Y10</f>
        <v>-13</v>
      </c>
      <c r="AA10" s="68">
        <v>5</v>
      </c>
      <c r="AB10" s="69"/>
      <c r="AC10" s="70" t="s">
        <v>230</v>
      </c>
      <c r="AD10" s="70" t="str">
        <f>VLOOKUP($AC10,$B$4:$D$40,3,0)</f>
        <v>ビワスポ男</v>
      </c>
      <c r="AE10" s="69"/>
    </row>
    <row r="11" spans="1:31" s="53" customFormat="1" ht="15">
      <c r="A11" s="200" t="s">
        <v>231</v>
      </c>
      <c r="B11" s="69" t="s">
        <v>44</v>
      </c>
      <c r="C11" s="380"/>
      <c r="D11" s="74" t="str">
        <f>H9</f>
        <v>神大</v>
      </c>
      <c r="E11" s="156">
        <f>IF(J10="","",J10)</f>
        <v>4</v>
      </c>
      <c r="F11" s="157" t="s">
        <v>232</v>
      </c>
      <c r="G11" s="158">
        <f>IF(H10="","",H10)</f>
        <v>2</v>
      </c>
      <c r="H11" s="384"/>
      <c r="I11" s="385"/>
      <c r="J11" s="386"/>
      <c r="K11" s="159">
        <v>3</v>
      </c>
      <c r="L11" s="160" t="s">
        <v>233</v>
      </c>
      <c r="M11" s="158">
        <v>3</v>
      </c>
      <c r="N11" s="159">
        <v>3</v>
      </c>
      <c r="O11" s="161" t="s">
        <v>234</v>
      </c>
      <c r="P11" s="158">
        <v>1</v>
      </c>
      <c r="Q11" s="159">
        <v>1</v>
      </c>
      <c r="R11" s="161">
        <v>4</v>
      </c>
      <c r="S11" s="158">
        <v>1</v>
      </c>
      <c r="T11" s="76">
        <f>SUM(U11:W11)</f>
        <v>4</v>
      </c>
      <c r="U11" s="76">
        <v>2</v>
      </c>
      <c r="V11" s="76"/>
      <c r="W11" s="73">
        <v>2</v>
      </c>
      <c r="X11" s="162">
        <f>SUM(E11,H11,K11,N11,Q11)</f>
        <v>11</v>
      </c>
      <c r="Y11" s="162">
        <f>SUM(G11,J11,M11,P11,S11)</f>
        <v>7</v>
      </c>
      <c r="Z11" s="76">
        <f>X11-Y11</f>
        <v>4</v>
      </c>
      <c r="AA11" s="73">
        <v>2</v>
      </c>
      <c r="AB11" s="69"/>
      <c r="AC11" s="70" t="s">
        <v>44</v>
      </c>
      <c r="AD11" s="70" t="str">
        <f>VLOOKUP($AC11,$B$4:$D$40,3,0)</f>
        <v>神大</v>
      </c>
      <c r="AE11" s="69"/>
    </row>
    <row r="12" spans="1:31" s="53" customFormat="1" ht="15">
      <c r="A12" s="200" t="s">
        <v>235</v>
      </c>
      <c r="B12" s="69" t="s">
        <v>236</v>
      </c>
      <c r="C12" s="380"/>
      <c r="D12" s="71" t="str">
        <f>K9</f>
        <v>ビワスポ男</v>
      </c>
      <c r="E12" s="156">
        <f>IF(M10="","",M10)</f>
        <v>4</v>
      </c>
      <c r="F12" s="157" t="s">
        <v>121</v>
      </c>
      <c r="G12" s="158">
        <f>IF(K10="","",K10)</f>
        <v>0</v>
      </c>
      <c r="H12" s="156">
        <f>IF(M11="","",M11)</f>
        <v>3</v>
      </c>
      <c r="I12" s="160" t="s">
        <v>121</v>
      </c>
      <c r="J12" s="158">
        <f>IF(K11="","",K11)</f>
        <v>3</v>
      </c>
      <c r="K12" s="384"/>
      <c r="L12" s="385"/>
      <c r="M12" s="386"/>
      <c r="N12" s="159">
        <v>3</v>
      </c>
      <c r="O12" s="160">
        <v>3</v>
      </c>
      <c r="P12" s="163">
        <v>1</v>
      </c>
      <c r="Q12" s="159">
        <v>3</v>
      </c>
      <c r="R12" s="160" t="s">
        <v>237</v>
      </c>
      <c r="S12" s="163">
        <v>2</v>
      </c>
      <c r="T12" s="76">
        <f>SUM(U12:W12)</f>
        <v>4</v>
      </c>
      <c r="U12" s="76">
        <v>3</v>
      </c>
      <c r="V12" s="76"/>
      <c r="W12" s="73">
        <v>1</v>
      </c>
      <c r="X12" s="162">
        <f>SUM(E12,H12,K12,N12,Q12)</f>
        <v>13</v>
      </c>
      <c r="Y12" s="162">
        <f>SUM(G12,J12,M12,P12,S12)</f>
        <v>6</v>
      </c>
      <c r="Z12" s="76">
        <f>X12-Y12</f>
        <v>7</v>
      </c>
      <c r="AA12" s="73">
        <v>1</v>
      </c>
      <c r="AB12" s="69"/>
      <c r="AC12" s="70" t="s">
        <v>55</v>
      </c>
      <c r="AD12" s="70" t="str">
        <f>VLOOKUP($AC12,$B$4:$D$40,3,0)</f>
        <v>踏水男子</v>
      </c>
      <c r="AE12" s="69"/>
    </row>
    <row r="13" spans="1:31" s="53" customFormat="1" ht="15">
      <c r="A13" s="200" t="s">
        <v>238</v>
      </c>
      <c r="B13" s="69" t="s">
        <v>2</v>
      </c>
      <c r="C13" s="380"/>
      <c r="D13" s="74" t="str">
        <f>N9</f>
        <v>大阪選抜</v>
      </c>
      <c r="E13" s="156">
        <f>IF(P10="","",P10)</f>
        <v>4</v>
      </c>
      <c r="F13" s="157" t="s">
        <v>121</v>
      </c>
      <c r="G13" s="158">
        <f>IF(N10="","",N10)</f>
        <v>0</v>
      </c>
      <c r="H13" s="156">
        <f>IF(P11="","",P11)</f>
        <v>1</v>
      </c>
      <c r="I13" s="157" t="s">
        <v>121</v>
      </c>
      <c r="J13" s="158">
        <f>IF(N11="","",N11)</f>
        <v>3</v>
      </c>
      <c r="K13" s="156">
        <f>IF(P12="","",P12)</f>
        <v>1</v>
      </c>
      <c r="L13" s="157" t="s">
        <v>121</v>
      </c>
      <c r="M13" s="158">
        <f>IF(N12="","",N12)</f>
        <v>3</v>
      </c>
      <c r="N13" s="384"/>
      <c r="O13" s="385"/>
      <c r="P13" s="386"/>
      <c r="Q13" s="159">
        <v>0</v>
      </c>
      <c r="R13" s="160" t="s">
        <v>81</v>
      </c>
      <c r="S13" s="163">
        <v>4</v>
      </c>
      <c r="T13" s="76">
        <f>SUM(U13:W13)</f>
        <v>4</v>
      </c>
      <c r="U13" s="76">
        <v>1</v>
      </c>
      <c r="V13" s="76">
        <v>3</v>
      </c>
      <c r="W13" s="73"/>
      <c r="X13" s="162">
        <f>SUM(E13,H13,K13,N13,Q13)</f>
        <v>6</v>
      </c>
      <c r="Y13" s="162">
        <f>SUM(G13,J13,M13,P13,S13)</f>
        <v>10</v>
      </c>
      <c r="Z13" s="76">
        <f>X13-Y13</f>
        <v>-4</v>
      </c>
      <c r="AA13" s="75">
        <v>4</v>
      </c>
      <c r="AB13" s="69"/>
      <c r="AC13" s="70" t="s">
        <v>56</v>
      </c>
      <c r="AD13" s="70" t="str">
        <f>VLOOKUP($AC13,$B$4:$D$40,3,0)</f>
        <v>大阪選抜</v>
      </c>
      <c r="AE13" s="69"/>
    </row>
    <row r="14" spans="1:31" s="53" customFormat="1" ht="15">
      <c r="A14" s="200" t="s">
        <v>239</v>
      </c>
      <c r="B14" s="69" t="s">
        <v>240</v>
      </c>
      <c r="C14" s="380"/>
      <c r="D14" s="71" t="str">
        <f>Q9</f>
        <v>踏水男子</v>
      </c>
      <c r="E14" s="156">
        <f>IF(S10="","",S10)</f>
        <v>4</v>
      </c>
      <c r="F14" s="157" t="s">
        <v>121</v>
      </c>
      <c r="G14" s="158">
        <f>IF(Q10="","",Q10)</f>
        <v>1</v>
      </c>
      <c r="H14" s="156">
        <f>IF(S11="","",S11)</f>
        <v>1</v>
      </c>
      <c r="I14" s="157" t="s">
        <v>121</v>
      </c>
      <c r="J14" s="158">
        <f>IF(Q11="","",Q11)</f>
        <v>1</v>
      </c>
      <c r="K14" s="156">
        <f>IF(S12="","",S12)</f>
        <v>2</v>
      </c>
      <c r="L14" s="157" t="s">
        <v>121</v>
      </c>
      <c r="M14" s="158">
        <f>IF(Q12="","",Q12)</f>
        <v>3</v>
      </c>
      <c r="N14" s="156">
        <f>IF(S13="","",S13)</f>
        <v>4</v>
      </c>
      <c r="O14" s="157" t="s">
        <v>121</v>
      </c>
      <c r="P14" s="158">
        <f>IF(Q13="","",Q13)</f>
        <v>0</v>
      </c>
      <c r="Q14" s="384"/>
      <c r="R14" s="385"/>
      <c r="S14" s="386"/>
      <c r="T14" s="76">
        <f>SUM(U14:W14)</f>
        <v>4</v>
      </c>
      <c r="U14" s="76">
        <v>2</v>
      </c>
      <c r="V14" s="76">
        <v>1</v>
      </c>
      <c r="W14" s="73">
        <v>1</v>
      </c>
      <c r="X14" s="162">
        <f>SUM(E14,H14,K14,N14,Q14)</f>
        <v>11</v>
      </c>
      <c r="Y14" s="162">
        <f>SUM(G14,J14,M14,P14,S14)</f>
        <v>5</v>
      </c>
      <c r="Z14" s="76">
        <f>X14-Y14</f>
        <v>6</v>
      </c>
      <c r="AA14" s="75">
        <v>3</v>
      </c>
      <c r="AB14" s="69"/>
      <c r="AC14" s="70" t="s">
        <v>82</v>
      </c>
      <c r="AD14" s="70" t="str">
        <f>VLOOKUP($AC14,$B$4:$D$40,3,0)</f>
        <v>高知</v>
      </c>
      <c r="AE14" s="69"/>
    </row>
    <row r="15" spans="1:30" s="58" customFormat="1" ht="14.25">
      <c r="A15" s="208"/>
      <c r="B15" s="54"/>
      <c r="C15" s="77"/>
      <c r="D15" s="78"/>
      <c r="E15" s="371" t="str">
        <f>'[2]名簿'!AB2</f>
        <v>阪大A</v>
      </c>
      <c r="F15" s="372"/>
      <c r="G15" s="373"/>
      <c r="H15" s="371" t="str">
        <f>'[2]名簿'!AC2</f>
        <v>京大</v>
      </c>
      <c r="I15" s="372"/>
      <c r="J15" s="373"/>
      <c r="K15" s="371" t="str">
        <f>'[2]名簿'!AD2</f>
        <v>阪大B</v>
      </c>
      <c r="L15" s="372"/>
      <c r="M15" s="373"/>
      <c r="N15" s="371" t="str">
        <f>'[2]名簿'!AE2</f>
        <v>神明男子</v>
      </c>
      <c r="O15" s="372"/>
      <c r="P15" s="373"/>
      <c r="Q15" s="371"/>
      <c r="R15" s="372"/>
      <c r="S15" s="373"/>
      <c r="T15" s="55" t="s">
        <v>72</v>
      </c>
      <c r="U15" s="55" t="s">
        <v>73</v>
      </c>
      <c r="V15" s="55" t="s">
        <v>74</v>
      </c>
      <c r="W15" s="57" t="s">
        <v>75</v>
      </c>
      <c r="X15" s="55" t="s">
        <v>76</v>
      </c>
      <c r="Y15" s="55" t="s">
        <v>77</v>
      </c>
      <c r="Z15" s="55" t="s">
        <v>78</v>
      </c>
      <c r="AA15" s="55" t="s">
        <v>79</v>
      </c>
      <c r="AC15" s="54"/>
      <c r="AD15" s="54"/>
    </row>
    <row r="16" spans="1:31" s="53" customFormat="1" ht="15">
      <c r="A16" s="200" t="s">
        <v>241</v>
      </c>
      <c r="B16" s="53" t="s">
        <v>242</v>
      </c>
      <c r="C16" s="379" t="s">
        <v>243</v>
      </c>
      <c r="D16" s="61" t="str">
        <f>E15</f>
        <v>阪大A</v>
      </c>
      <c r="E16" s="398"/>
      <c r="F16" s="399"/>
      <c r="G16" s="400"/>
      <c r="H16" s="151">
        <v>4</v>
      </c>
      <c r="I16" s="152" t="s">
        <v>244</v>
      </c>
      <c r="J16" s="153">
        <v>0</v>
      </c>
      <c r="K16" s="151">
        <v>4</v>
      </c>
      <c r="L16" s="152" t="s">
        <v>245</v>
      </c>
      <c r="M16" s="153">
        <v>1</v>
      </c>
      <c r="N16" s="151">
        <v>0</v>
      </c>
      <c r="O16" s="152" t="s">
        <v>246</v>
      </c>
      <c r="P16" s="153">
        <v>3</v>
      </c>
      <c r="Q16" s="65"/>
      <c r="R16" s="66" t="s">
        <v>247</v>
      </c>
      <c r="S16" s="67"/>
      <c r="T16" s="60">
        <f>SUM(U16:W16)</f>
        <v>3</v>
      </c>
      <c r="U16" s="60">
        <v>2</v>
      </c>
      <c r="V16" s="60">
        <v>1</v>
      </c>
      <c r="W16" s="79"/>
      <c r="X16" s="155">
        <f>SUM(E16,H16,K16,N16,Q16)</f>
        <v>8</v>
      </c>
      <c r="Y16" s="155">
        <f>SUM(G16,J16,M16,P16,S16)</f>
        <v>4</v>
      </c>
      <c r="Z16" s="60">
        <f>X16-Y16</f>
        <v>4</v>
      </c>
      <c r="AA16" s="68">
        <v>2</v>
      </c>
      <c r="AB16" s="69"/>
      <c r="AC16" s="70" t="s">
        <v>248</v>
      </c>
      <c r="AD16" s="70" t="str">
        <f>VLOOKUP($AC16,$B$4:$D$40,3,0)</f>
        <v>神明男子</v>
      </c>
      <c r="AE16" s="69"/>
    </row>
    <row r="17" spans="1:31" s="53" customFormat="1" ht="15">
      <c r="A17" s="200" t="s">
        <v>249</v>
      </c>
      <c r="B17" s="53" t="s">
        <v>250</v>
      </c>
      <c r="C17" s="380"/>
      <c r="D17" s="74" t="str">
        <f>H15</f>
        <v>京大</v>
      </c>
      <c r="E17" s="156">
        <f>IF(J16="","",J16)</f>
        <v>0</v>
      </c>
      <c r="F17" s="157" t="s">
        <v>15</v>
      </c>
      <c r="G17" s="158">
        <f>IF(H16="","",H16)</f>
        <v>4</v>
      </c>
      <c r="H17" s="384"/>
      <c r="I17" s="385"/>
      <c r="J17" s="386"/>
      <c r="K17" s="159">
        <v>4</v>
      </c>
      <c r="L17" s="160" t="s">
        <v>125</v>
      </c>
      <c r="M17" s="158">
        <v>1</v>
      </c>
      <c r="N17" s="159">
        <v>3</v>
      </c>
      <c r="O17" s="161" t="s">
        <v>126</v>
      </c>
      <c r="P17" s="158">
        <v>5</v>
      </c>
      <c r="Q17" s="65"/>
      <c r="R17" s="66" t="s">
        <v>15</v>
      </c>
      <c r="S17" s="67"/>
      <c r="T17" s="76">
        <f>SUM(U17:W17)</f>
        <v>3</v>
      </c>
      <c r="U17" s="76">
        <v>1</v>
      </c>
      <c r="V17" s="76">
        <v>2</v>
      </c>
      <c r="W17" s="73"/>
      <c r="X17" s="162">
        <f>SUM(E17,H17,K17,N17,Q17)</f>
        <v>7</v>
      </c>
      <c r="Y17" s="162">
        <f>SUM(G17,J17,M17,P17,S17)</f>
        <v>10</v>
      </c>
      <c r="Z17" s="76">
        <f>X17-Y17</f>
        <v>-3</v>
      </c>
      <c r="AA17" s="73">
        <v>3</v>
      </c>
      <c r="AB17" s="69"/>
      <c r="AC17" s="70" t="s">
        <v>45</v>
      </c>
      <c r="AD17" s="70" t="str">
        <f>VLOOKUP($AC17,$B$4:$D$40,3,0)</f>
        <v>阪大A</v>
      </c>
      <c r="AE17" s="69"/>
    </row>
    <row r="18" spans="1:31" s="53" customFormat="1" ht="15">
      <c r="A18" s="200" t="s">
        <v>251</v>
      </c>
      <c r="B18" s="53" t="s">
        <v>38</v>
      </c>
      <c r="C18" s="380"/>
      <c r="D18" s="71" t="str">
        <f>K15</f>
        <v>阪大B</v>
      </c>
      <c r="E18" s="156">
        <f>IF(M16="","",M16)</f>
        <v>1</v>
      </c>
      <c r="F18" s="157" t="s">
        <v>121</v>
      </c>
      <c r="G18" s="158">
        <f>IF(K16="","",K16)</f>
        <v>4</v>
      </c>
      <c r="H18" s="156">
        <f>IF(M17="","",M17)</f>
        <v>1</v>
      </c>
      <c r="I18" s="160" t="s">
        <v>121</v>
      </c>
      <c r="J18" s="158">
        <f>IF(K17="","",K17)</f>
        <v>4</v>
      </c>
      <c r="K18" s="384"/>
      <c r="L18" s="385"/>
      <c r="M18" s="386"/>
      <c r="N18" s="159">
        <v>1</v>
      </c>
      <c r="O18" s="160" t="s">
        <v>127</v>
      </c>
      <c r="P18" s="163">
        <v>5</v>
      </c>
      <c r="Q18" s="65"/>
      <c r="R18" s="66" t="s">
        <v>15</v>
      </c>
      <c r="S18" s="67"/>
      <c r="T18" s="76">
        <f>SUM(U18:W18)</f>
        <v>3</v>
      </c>
      <c r="U18" s="76"/>
      <c r="V18" s="76">
        <v>3</v>
      </c>
      <c r="W18" s="73"/>
      <c r="X18" s="162">
        <f>SUM(E18,H18,K18,N18,Q18)</f>
        <v>3</v>
      </c>
      <c r="Y18" s="162">
        <f>SUM(G18,J18,M18,P18,S18)</f>
        <v>13</v>
      </c>
      <c r="Z18" s="76">
        <f>X18-Y18</f>
        <v>-10</v>
      </c>
      <c r="AA18" s="73">
        <v>4</v>
      </c>
      <c r="AB18" s="69"/>
      <c r="AC18" s="70" t="s">
        <v>46</v>
      </c>
      <c r="AD18" s="70" t="str">
        <f>VLOOKUP($AC18,$B$4:$D$40,3,0)</f>
        <v>京大</v>
      </c>
      <c r="AE18" s="69"/>
    </row>
    <row r="19" spans="1:31" s="53" customFormat="1" ht="15">
      <c r="A19" s="200" t="s">
        <v>252</v>
      </c>
      <c r="B19" s="53" t="s">
        <v>52</v>
      </c>
      <c r="C19" s="380"/>
      <c r="D19" s="71" t="str">
        <f>N15</f>
        <v>神明男子</v>
      </c>
      <c r="E19" s="156">
        <f>IF(P16="","",P16)</f>
        <v>3</v>
      </c>
      <c r="F19" s="157" t="s">
        <v>121</v>
      </c>
      <c r="G19" s="158">
        <f>IF(N16="","",N16)</f>
        <v>0</v>
      </c>
      <c r="H19" s="156">
        <f>IF(P17="","",P17)</f>
        <v>5</v>
      </c>
      <c r="I19" s="160" t="s">
        <v>121</v>
      </c>
      <c r="J19" s="158">
        <f>IF(N17="","",N17)</f>
        <v>3</v>
      </c>
      <c r="K19" s="156">
        <f>IF(P18="","",P18)</f>
        <v>5</v>
      </c>
      <c r="L19" s="160" t="s">
        <v>121</v>
      </c>
      <c r="M19" s="158">
        <f>IF(N18="","",N18)</f>
        <v>1</v>
      </c>
      <c r="N19" s="392"/>
      <c r="O19" s="393"/>
      <c r="P19" s="394"/>
      <c r="Q19" s="65"/>
      <c r="R19" s="66" t="s">
        <v>15</v>
      </c>
      <c r="S19" s="67"/>
      <c r="T19" s="76">
        <f>SUM(U19:W19)</f>
        <v>3</v>
      </c>
      <c r="U19" s="76">
        <v>3</v>
      </c>
      <c r="V19" s="76"/>
      <c r="W19" s="73"/>
      <c r="X19" s="162">
        <f>SUM(E19,H19,K19,N19,Q19)</f>
        <v>13</v>
      </c>
      <c r="Y19" s="162">
        <f>SUM(G19,J19,M19,P19,S19)</f>
        <v>4</v>
      </c>
      <c r="Z19" s="76">
        <f>X19-Y19</f>
        <v>9</v>
      </c>
      <c r="AA19" s="75">
        <v>1</v>
      </c>
      <c r="AB19" s="69"/>
      <c r="AC19" s="70" t="s">
        <v>47</v>
      </c>
      <c r="AD19" s="70" t="str">
        <f>VLOOKUP($AC19,$B$4:$D$40,3,0)</f>
        <v>阪大B</v>
      </c>
      <c r="AE19" s="69"/>
    </row>
    <row r="20" spans="1:31" s="53" customFormat="1" ht="15">
      <c r="A20" s="200" t="s">
        <v>253</v>
      </c>
      <c r="C20" s="380"/>
      <c r="D20" s="74"/>
      <c r="E20" s="156"/>
      <c r="F20" s="157"/>
      <c r="G20" s="158"/>
      <c r="H20" s="156"/>
      <c r="I20" s="157"/>
      <c r="J20" s="158"/>
      <c r="K20" s="156"/>
      <c r="L20" s="157"/>
      <c r="M20" s="158"/>
      <c r="N20" s="395"/>
      <c r="O20" s="396"/>
      <c r="P20" s="397"/>
      <c r="Q20" s="62"/>
      <c r="R20" s="63" t="s">
        <v>15</v>
      </c>
      <c r="S20" s="64"/>
      <c r="T20" s="76"/>
      <c r="U20" s="76"/>
      <c r="V20" s="76"/>
      <c r="W20" s="73"/>
      <c r="X20" s="164"/>
      <c r="Y20" s="164"/>
      <c r="Z20" s="76"/>
      <c r="AA20" s="75"/>
      <c r="AB20" s="69"/>
      <c r="AC20" s="70"/>
      <c r="AD20" s="70"/>
      <c r="AE20" s="69"/>
    </row>
    <row r="21" spans="1:30" s="58" customFormat="1" ht="14.25">
      <c r="A21" s="208"/>
      <c r="C21" s="77"/>
      <c r="D21" s="78"/>
      <c r="E21" s="371" t="str">
        <f>'[2]名簿'!AF2</f>
        <v>なみA</v>
      </c>
      <c r="F21" s="372"/>
      <c r="G21" s="373"/>
      <c r="H21" s="371" t="str">
        <f>'[2]名簿'!AG2</f>
        <v>恒泳会</v>
      </c>
      <c r="I21" s="372"/>
      <c r="J21" s="373"/>
      <c r="K21" s="371" t="str">
        <f>'[2]名簿'!AH2</f>
        <v>高専</v>
      </c>
      <c r="L21" s="372"/>
      <c r="M21" s="373"/>
      <c r="N21" s="371" t="str">
        <f>'[2]名簿'!AI2</f>
        <v>コナミ男子</v>
      </c>
      <c r="O21" s="372"/>
      <c r="P21" s="373"/>
      <c r="Q21" s="371"/>
      <c r="R21" s="372"/>
      <c r="S21" s="373"/>
      <c r="T21" s="55" t="s">
        <v>72</v>
      </c>
      <c r="U21" s="55" t="s">
        <v>73</v>
      </c>
      <c r="V21" s="55" t="s">
        <v>74</v>
      </c>
      <c r="W21" s="57" t="s">
        <v>75</v>
      </c>
      <c r="X21" s="55" t="s">
        <v>76</v>
      </c>
      <c r="Y21" s="55" t="s">
        <v>77</v>
      </c>
      <c r="Z21" s="55" t="s">
        <v>78</v>
      </c>
      <c r="AA21" s="55" t="s">
        <v>79</v>
      </c>
      <c r="AC21" s="54"/>
      <c r="AD21" s="54"/>
    </row>
    <row r="22" spans="1:31" s="53" customFormat="1" ht="15">
      <c r="A22" s="200" t="s">
        <v>254</v>
      </c>
      <c r="B22" s="69" t="s">
        <v>255</v>
      </c>
      <c r="C22" s="379" t="s">
        <v>256</v>
      </c>
      <c r="D22" s="61" t="str">
        <f>E21</f>
        <v>なみA</v>
      </c>
      <c r="E22" s="382"/>
      <c r="F22" s="377"/>
      <c r="G22" s="383"/>
      <c r="H22" s="151">
        <v>3</v>
      </c>
      <c r="I22" s="152" t="s">
        <v>257</v>
      </c>
      <c r="J22" s="153">
        <v>2</v>
      </c>
      <c r="K22" s="151">
        <v>5</v>
      </c>
      <c r="L22" s="152" t="s">
        <v>258</v>
      </c>
      <c r="M22" s="153">
        <v>1</v>
      </c>
      <c r="N22" s="151">
        <v>3</v>
      </c>
      <c r="O22" s="152" t="s">
        <v>259</v>
      </c>
      <c r="P22" s="153">
        <v>2</v>
      </c>
      <c r="Q22" s="65"/>
      <c r="R22" s="66" t="s">
        <v>260</v>
      </c>
      <c r="S22" s="67"/>
      <c r="T22" s="60">
        <f>SUM(U22:W22)</f>
        <v>3</v>
      </c>
      <c r="U22" s="60">
        <v>3</v>
      </c>
      <c r="V22" s="60"/>
      <c r="W22" s="79"/>
      <c r="X22" s="155">
        <f>SUM(E22,H22,K22,N22,Q22)</f>
        <v>11</v>
      </c>
      <c r="Y22" s="155">
        <f>SUM(G22,J22,M22,P22,S22)</f>
        <v>5</v>
      </c>
      <c r="Z22" s="60">
        <f>X22-Y22</f>
        <v>6</v>
      </c>
      <c r="AA22" s="68">
        <v>1</v>
      </c>
      <c r="AB22" s="69"/>
      <c r="AC22" s="70" t="s">
        <v>261</v>
      </c>
      <c r="AD22" s="70" t="str">
        <f>VLOOKUP($AC22,$B$4:$D$40,3,0)</f>
        <v>なみA</v>
      </c>
      <c r="AE22" s="69"/>
    </row>
    <row r="23" spans="1:31" s="53" customFormat="1" ht="15">
      <c r="A23" s="200" t="s">
        <v>262</v>
      </c>
      <c r="B23" s="69" t="s">
        <v>48</v>
      </c>
      <c r="C23" s="380"/>
      <c r="D23" s="74" t="str">
        <f>H21</f>
        <v>恒泳会</v>
      </c>
      <c r="E23" s="156">
        <f>IF(J22="","",J22)</f>
        <v>2</v>
      </c>
      <c r="F23" s="157" t="s">
        <v>263</v>
      </c>
      <c r="G23" s="158">
        <f>IF(H22="","",H22)</f>
        <v>3</v>
      </c>
      <c r="H23" s="384"/>
      <c r="I23" s="385"/>
      <c r="J23" s="386"/>
      <c r="K23" s="159">
        <v>1</v>
      </c>
      <c r="L23" s="160" t="s">
        <v>264</v>
      </c>
      <c r="M23" s="158">
        <v>0</v>
      </c>
      <c r="N23" s="159">
        <v>5</v>
      </c>
      <c r="O23" s="161" t="s">
        <v>265</v>
      </c>
      <c r="P23" s="158">
        <v>3</v>
      </c>
      <c r="Q23" s="65"/>
      <c r="R23" s="66" t="s">
        <v>263</v>
      </c>
      <c r="S23" s="67"/>
      <c r="T23" s="76">
        <f>SUM(U23:W23)</f>
        <v>3</v>
      </c>
      <c r="U23" s="76">
        <v>2</v>
      </c>
      <c r="V23" s="76">
        <v>1</v>
      </c>
      <c r="W23" s="73"/>
      <c r="X23" s="162">
        <f>SUM(E23,H23,K23,N23,Q23)</f>
        <v>8</v>
      </c>
      <c r="Y23" s="162">
        <f>SUM(G23,J23,M23,P23,S23)</f>
        <v>6</v>
      </c>
      <c r="Z23" s="76">
        <f>X23-Y23</f>
        <v>2</v>
      </c>
      <c r="AA23" s="73">
        <v>2</v>
      </c>
      <c r="AB23" s="69"/>
      <c r="AC23" s="70" t="s">
        <v>48</v>
      </c>
      <c r="AD23" s="70" t="str">
        <f>VLOOKUP($AC23,$B$4:$D$40,3,0)</f>
        <v>恒泳会</v>
      </c>
      <c r="AE23" s="69"/>
    </row>
    <row r="24" spans="1:31" s="53" customFormat="1" ht="15">
      <c r="A24" s="200" t="s">
        <v>266</v>
      </c>
      <c r="B24" s="69" t="s">
        <v>267</v>
      </c>
      <c r="C24" s="380"/>
      <c r="D24" s="71" t="str">
        <f>K21</f>
        <v>高専</v>
      </c>
      <c r="E24" s="156">
        <f>IF(M22="","",M22)</f>
        <v>1</v>
      </c>
      <c r="F24" s="157" t="s">
        <v>121</v>
      </c>
      <c r="G24" s="158">
        <f>IF(K22="","",K22)</f>
        <v>5</v>
      </c>
      <c r="H24" s="156">
        <f>IF(M23="","",M23)</f>
        <v>0</v>
      </c>
      <c r="I24" s="160" t="s">
        <v>121</v>
      </c>
      <c r="J24" s="158">
        <f>IF(K23="","",K23)</f>
        <v>1</v>
      </c>
      <c r="K24" s="384"/>
      <c r="L24" s="385"/>
      <c r="M24" s="386"/>
      <c r="N24" s="159">
        <v>3</v>
      </c>
      <c r="O24" s="160" t="s">
        <v>127</v>
      </c>
      <c r="P24" s="163">
        <v>3</v>
      </c>
      <c r="Q24" s="65"/>
      <c r="R24" s="66" t="s">
        <v>15</v>
      </c>
      <c r="S24" s="67"/>
      <c r="T24" s="76">
        <f>SUM(U24:W24)</f>
        <v>3</v>
      </c>
      <c r="U24" s="76"/>
      <c r="V24" s="76">
        <v>2</v>
      </c>
      <c r="W24" s="73">
        <v>1</v>
      </c>
      <c r="X24" s="162">
        <f>SUM(E24,H24,K24,N24,Q24)</f>
        <v>4</v>
      </c>
      <c r="Y24" s="162">
        <f>SUM(G24,J24,M24,P24,S24)</f>
        <v>9</v>
      </c>
      <c r="Z24" s="76">
        <f>X24-Y24</f>
        <v>-5</v>
      </c>
      <c r="AA24" s="73">
        <v>4</v>
      </c>
      <c r="AB24" s="69"/>
      <c r="AC24" s="70" t="s">
        <v>49</v>
      </c>
      <c r="AD24" s="70" t="str">
        <f>VLOOKUP($AC24,$B$4:$D$40,3,0)</f>
        <v>コナミ男子</v>
      </c>
      <c r="AE24" s="69"/>
    </row>
    <row r="25" spans="1:31" s="53" customFormat="1" ht="15">
      <c r="A25" s="200" t="s">
        <v>268</v>
      </c>
      <c r="B25" s="69" t="s">
        <v>207</v>
      </c>
      <c r="C25" s="381"/>
      <c r="D25" s="81" t="str">
        <f>N21</f>
        <v>コナミ男子</v>
      </c>
      <c r="E25" s="168">
        <f>IF(P22="","",P22)</f>
        <v>2</v>
      </c>
      <c r="F25" s="169" t="s">
        <v>121</v>
      </c>
      <c r="G25" s="167">
        <f>IF(N22="","",N22)</f>
        <v>3</v>
      </c>
      <c r="H25" s="168">
        <f>IF(P23="","",P23)</f>
        <v>3</v>
      </c>
      <c r="I25" s="169" t="s">
        <v>121</v>
      </c>
      <c r="J25" s="167">
        <f>IF(N23="","",N23)</f>
        <v>5</v>
      </c>
      <c r="K25" s="168">
        <f>IF(P24="","",P24)</f>
        <v>3</v>
      </c>
      <c r="L25" s="169" t="s">
        <v>121</v>
      </c>
      <c r="M25" s="167">
        <f>IF(N24="","",N24)</f>
        <v>3</v>
      </c>
      <c r="N25" s="387"/>
      <c r="O25" s="388"/>
      <c r="P25" s="389"/>
      <c r="Q25" s="81"/>
      <c r="R25" s="82" t="s">
        <v>15</v>
      </c>
      <c r="S25" s="83"/>
      <c r="T25" s="80">
        <f>SUM(U25:W25)</f>
        <v>3</v>
      </c>
      <c r="U25" s="80"/>
      <c r="V25" s="80">
        <v>2</v>
      </c>
      <c r="W25" s="83">
        <v>1</v>
      </c>
      <c r="X25" s="166">
        <f>SUM(E25,H25,K25,N25,Q25)</f>
        <v>8</v>
      </c>
      <c r="Y25" s="166">
        <f>SUM(G25,J25,M25,P25,S25)</f>
        <v>11</v>
      </c>
      <c r="Z25" s="80">
        <f>X25-Y25</f>
        <v>-3</v>
      </c>
      <c r="AA25" s="83">
        <v>3</v>
      </c>
      <c r="AB25" s="69"/>
      <c r="AC25" s="70" t="s">
        <v>50</v>
      </c>
      <c r="AD25" s="70" t="str">
        <f>VLOOKUP($AC25,$B$4:$D$40,3,0)</f>
        <v>高専</v>
      </c>
      <c r="AE25" s="69"/>
    </row>
    <row r="26" spans="2:30" s="53" customFormat="1" ht="15">
      <c r="B26" s="69"/>
      <c r="C26" s="63"/>
      <c r="D26" s="63"/>
      <c r="E26" s="63"/>
      <c r="F26" s="63"/>
      <c r="G26" s="63"/>
      <c r="H26" s="63"/>
      <c r="I26" s="63"/>
      <c r="J26" s="63"/>
      <c r="K26" s="63"/>
      <c r="L26" s="63"/>
      <c r="M26" s="63"/>
      <c r="N26" s="63"/>
      <c r="O26" s="63"/>
      <c r="P26" s="63"/>
      <c r="Q26" s="391"/>
      <c r="R26" s="391"/>
      <c r="S26" s="391"/>
      <c r="T26" s="63"/>
      <c r="U26" s="63"/>
      <c r="V26" s="63"/>
      <c r="W26" s="63"/>
      <c r="X26" s="63"/>
      <c r="Y26" s="63"/>
      <c r="Z26" s="63"/>
      <c r="AA26" s="63"/>
      <c r="AB26" s="69"/>
      <c r="AC26" s="69"/>
      <c r="AD26" s="69"/>
    </row>
    <row r="27" spans="2:30" s="53" customFormat="1" ht="65.25" customHeight="1">
      <c r="B27" s="69"/>
      <c r="C27" s="63"/>
      <c r="D27" s="63"/>
      <c r="E27" s="63"/>
      <c r="F27" s="63"/>
      <c r="G27" s="63"/>
      <c r="H27" s="63"/>
      <c r="I27" s="63"/>
      <c r="J27" s="63"/>
      <c r="K27" s="63"/>
      <c r="L27" s="63"/>
      <c r="M27" s="63"/>
      <c r="N27" s="63"/>
      <c r="O27" s="63"/>
      <c r="P27" s="63"/>
      <c r="Q27" s="69"/>
      <c r="R27" s="69"/>
      <c r="S27" s="69"/>
      <c r="T27" s="63"/>
      <c r="U27" s="63"/>
      <c r="V27" s="63"/>
      <c r="W27" s="63"/>
      <c r="X27" s="63"/>
      <c r="Y27" s="63"/>
      <c r="Z27" s="63"/>
      <c r="AA27" s="63"/>
      <c r="AB27" s="69"/>
      <c r="AC27" s="69"/>
      <c r="AD27" s="69"/>
    </row>
    <row r="28" spans="4:29" s="53" customFormat="1" ht="18.75" customHeight="1">
      <c r="D28" s="53" t="s">
        <v>202</v>
      </c>
      <c r="AC28" s="53" t="s">
        <v>86</v>
      </c>
    </row>
    <row r="29" spans="2:30" s="58" customFormat="1" ht="14.25">
      <c r="B29" s="54"/>
      <c r="C29" s="77"/>
      <c r="D29" s="78"/>
      <c r="E29" s="371" t="str">
        <f>'[2]名簿'!AN2</f>
        <v>ビワスポ女</v>
      </c>
      <c r="F29" s="372"/>
      <c r="G29" s="373"/>
      <c r="H29" s="371" t="str">
        <f>'[2]名簿'!AO2</f>
        <v>京女高</v>
      </c>
      <c r="I29" s="372"/>
      <c r="J29" s="373"/>
      <c r="K29" s="371" t="str">
        <f>'[2]名簿'!AP2</f>
        <v>甲南</v>
      </c>
      <c r="L29" s="372"/>
      <c r="M29" s="373"/>
      <c r="N29" s="371"/>
      <c r="O29" s="372"/>
      <c r="P29" s="373"/>
      <c r="Q29" s="371"/>
      <c r="R29" s="372"/>
      <c r="S29" s="373"/>
      <c r="T29" s="55" t="s">
        <v>72</v>
      </c>
      <c r="U29" s="55" t="s">
        <v>73</v>
      </c>
      <c r="V29" s="55" t="s">
        <v>74</v>
      </c>
      <c r="W29" s="57" t="s">
        <v>75</v>
      </c>
      <c r="X29" s="55" t="s">
        <v>76</v>
      </c>
      <c r="Y29" s="55" t="s">
        <v>77</v>
      </c>
      <c r="Z29" s="55" t="s">
        <v>78</v>
      </c>
      <c r="AA29" s="55" t="s">
        <v>79</v>
      </c>
      <c r="AC29" s="54"/>
      <c r="AD29" s="54"/>
    </row>
    <row r="30" spans="1:31" s="53" customFormat="1" ht="15">
      <c r="A30" s="209" t="s">
        <v>269</v>
      </c>
      <c r="B30" s="53" t="s">
        <v>270</v>
      </c>
      <c r="C30" s="374" t="s">
        <v>271</v>
      </c>
      <c r="D30" s="61" t="str">
        <f>E29</f>
        <v>ビワスポ女</v>
      </c>
      <c r="E30" s="382"/>
      <c r="F30" s="377"/>
      <c r="G30" s="383"/>
      <c r="H30" s="151">
        <v>4</v>
      </c>
      <c r="I30" s="152" t="s">
        <v>272</v>
      </c>
      <c r="J30" s="153">
        <v>0</v>
      </c>
      <c r="K30" s="151">
        <v>4</v>
      </c>
      <c r="L30" s="152" t="s">
        <v>273</v>
      </c>
      <c r="M30" s="153">
        <v>0</v>
      </c>
      <c r="N30" s="151"/>
      <c r="O30" s="152" t="s">
        <v>274</v>
      </c>
      <c r="P30" s="153"/>
      <c r="Q30" s="151"/>
      <c r="R30" s="152" t="s">
        <v>275</v>
      </c>
      <c r="S30" s="154"/>
      <c r="T30" s="60">
        <f>SUM(U30:W30)</f>
        <v>2</v>
      </c>
      <c r="U30" s="60">
        <v>2</v>
      </c>
      <c r="V30" s="60"/>
      <c r="W30" s="79"/>
      <c r="X30" s="155">
        <f>SUM(E30,H30,K30,N30,Q30)</f>
        <v>8</v>
      </c>
      <c r="Y30" s="155">
        <f>SUM(G30,J30,M30,P30,S30)</f>
        <v>0</v>
      </c>
      <c r="Z30" s="60">
        <f>X30-Y30</f>
        <v>8</v>
      </c>
      <c r="AA30" s="68">
        <v>1</v>
      </c>
      <c r="AB30" s="69"/>
      <c r="AC30" s="70" t="s">
        <v>276</v>
      </c>
      <c r="AD30" s="70" t="str">
        <f>VLOOKUP($AC30,$B$30:$D$34,3,0)</f>
        <v>ビワスポ女</v>
      </c>
      <c r="AE30" s="69"/>
    </row>
    <row r="31" spans="1:31" s="53" customFormat="1" ht="15">
      <c r="A31" s="209" t="s">
        <v>277</v>
      </c>
      <c r="B31" s="53" t="s">
        <v>278</v>
      </c>
      <c r="C31" s="375"/>
      <c r="D31" s="71" t="str">
        <f>H29</f>
        <v>京女高</v>
      </c>
      <c r="E31" s="156">
        <f>IF(J30="","",J30)</f>
        <v>0</v>
      </c>
      <c r="F31" s="157" t="s">
        <v>279</v>
      </c>
      <c r="G31" s="158">
        <f>IF(H30="","",H30)</f>
        <v>4</v>
      </c>
      <c r="H31" s="384"/>
      <c r="I31" s="385"/>
      <c r="J31" s="386"/>
      <c r="K31" s="159">
        <v>4</v>
      </c>
      <c r="L31" s="160" t="s">
        <v>280</v>
      </c>
      <c r="M31" s="158">
        <v>0</v>
      </c>
      <c r="N31" s="159"/>
      <c r="O31" s="161" t="s">
        <v>281</v>
      </c>
      <c r="P31" s="158"/>
      <c r="Q31" s="159"/>
      <c r="R31" s="160" t="s">
        <v>282</v>
      </c>
      <c r="S31" s="158"/>
      <c r="T31" s="76">
        <f>SUM(U31:W31)</f>
        <v>2</v>
      </c>
      <c r="U31" s="76">
        <v>1</v>
      </c>
      <c r="V31" s="76">
        <v>1</v>
      </c>
      <c r="W31" s="73"/>
      <c r="X31" s="162">
        <f>SUM(E31,H31,K31,N31,Q31)</f>
        <v>4</v>
      </c>
      <c r="Y31" s="162">
        <f>SUM(G31,J31,M31,P31,S31)</f>
        <v>4</v>
      </c>
      <c r="Z31" s="76">
        <f>X31-Y31</f>
        <v>0</v>
      </c>
      <c r="AA31" s="73">
        <v>2</v>
      </c>
      <c r="AB31" s="69"/>
      <c r="AC31" s="70" t="s">
        <v>203</v>
      </c>
      <c r="AD31" s="70" t="str">
        <f>VLOOKUP($AC31,$B$4:$D$40,3,0)</f>
        <v>京女高</v>
      </c>
      <c r="AE31" s="69"/>
    </row>
    <row r="32" spans="1:31" s="53" customFormat="1" ht="15">
      <c r="A32" s="209" t="s">
        <v>283</v>
      </c>
      <c r="B32" s="53" t="s">
        <v>208</v>
      </c>
      <c r="C32" s="375"/>
      <c r="D32" s="71" t="str">
        <f>K29</f>
        <v>甲南</v>
      </c>
      <c r="E32" s="156">
        <f>IF(M30="","",M30)</f>
        <v>0</v>
      </c>
      <c r="F32" s="157" t="s">
        <v>121</v>
      </c>
      <c r="G32" s="158">
        <f>IF(K30="","",K30)</f>
        <v>4</v>
      </c>
      <c r="H32" s="156">
        <f>IF(M31="","",M31)</f>
        <v>0</v>
      </c>
      <c r="I32" s="160" t="s">
        <v>121</v>
      </c>
      <c r="J32" s="158">
        <f>IF(K31="","",K31)</f>
        <v>4</v>
      </c>
      <c r="K32" s="384"/>
      <c r="L32" s="385"/>
      <c r="M32" s="386"/>
      <c r="N32" s="159"/>
      <c r="O32" s="160" t="s">
        <v>127</v>
      </c>
      <c r="P32" s="163"/>
      <c r="Q32" s="159"/>
      <c r="R32" s="160" t="s">
        <v>128</v>
      </c>
      <c r="S32" s="163"/>
      <c r="T32" s="76">
        <f>SUM(U32:W32)</f>
        <v>2</v>
      </c>
      <c r="U32" s="76"/>
      <c r="V32" s="76">
        <v>2</v>
      </c>
      <c r="W32" s="73"/>
      <c r="X32" s="162">
        <f>SUM(E32,H32,K32,N32,Q32)</f>
        <v>0</v>
      </c>
      <c r="Y32" s="162">
        <f>SUM(G32,J32,M32,P32,S32)</f>
        <v>8</v>
      </c>
      <c r="Z32" s="76">
        <f>X32-Y32</f>
        <v>-8</v>
      </c>
      <c r="AA32" s="73">
        <v>3</v>
      </c>
      <c r="AB32" s="69"/>
      <c r="AC32" s="70" t="s">
        <v>208</v>
      </c>
      <c r="AD32" s="70" t="str">
        <f>VLOOKUP($AC32,$B$4:$D$40,3,0)</f>
        <v>甲南</v>
      </c>
      <c r="AE32" s="69"/>
    </row>
    <row r="33" spans="1:31" s="53" customFormat="1" ht="15">
      <c r="A33" s="209" t="s">
        <v>284</v>
      </c>
      <c r="B33" s="53" t="s">
        <v>285</v>
      </c>
      <c r="C33" s="375"/>
      <c r="D33" s="74"/>
      <c r="E33" s="156">
        <f>IF(P30="","",P30)</f>
      </c>
      <c r="F33" s="157" t="s">
        <v>121</v>
      </c>
      <c r="G33" s="158">
        <f>IF(N30="","",N30)</f>
      </c>
      <c r="H33" s="156">
        <f>IF(P31="","",P31)</f>
      </c>
      <c r="I33" s="157" t="s">
        <v>121</v>
      </c>
      <c r="J33" s="158">
        <f>IF(N31="","",N31)</f>
      </c>
      <c r="K33" s="156">
        <f>IF(P32="","",P32)</f>
      </c>
      <c r="L33" s="157" t="s">
        <v>121</v>
      </c>
      <c r="M33" s="158">
        <f>IF(N32="","",N32)</f>
      </c>
      <c r="N33" s="384"/>
      <c r="O33" s="385"/>
      <c r="P33" s="386"/>
      <c r="Q33" s="159"/>
      <c r="R33" s="160" t="s">
        <v>129</v>
      </c>
      <c r="S33" s="158"/>
      <c r="T33" s="76"/>
      <c r="U33" s="76"/>
      <c r="V33" s="76"/>
      <c r="W33" s="73"/>
      <c r="X33" s="165"/>
      <c r="Y33" s="165"/>
      <c r="Z33" s="76"/>
      <c r="AA33" s="75"/>
      <c r="AB33" s="69"/>
      <c r="AC33" s="70" t="s">
        <v>285</v>
      </c>
      <c r="AD33" s="70"/>
      <c r="AE33" s="69"/>
    </row>
    <row r="34" spans="1:31" s="58" customFormat="1" ht="15">
      <c r="A34" s="209" t="s">
        <v>286</v>
      </c>
      <c r="B34" s="53" t="s">
        <v>204</v>
      </c>
      <c r="C34" s="390"/>
      <c r="D34" s="74"/>
      <c r="E34" s="156">
        <f>IF(S30="","",S30)</f>
      </c>
      <c r="F34" s="157" t="s">
        <v>121</v>
      </c>
      <c r="G34" s="158">
        <f>IF(Q30="","",Q30)</f>
      </c>
      <c r="H34" s="156">
        <f>IF(S31="","",S31)</f>
      </c>
      <c r="I34" s="157" t="s">
        <v>121</v>
      </c>
      <c r="J34" s="158">
        <f>IF(Q31="","",Q31)</f>
      </c>
      <c r="K34" s="156">
        <f>IF(S32="","",S32)</f>
      </c>
      <c r="L34" s="157" t="s">
        <v>121</v>
      </c>
      <c r="M34" s="158">
        <f>IF(Q32="","",Q32)</f>
      </c>
      <c r="N34" s="156">
        <f>IF(S33="","",S33)</f>
      </c>
      <c r="O34" s="157" t="s">
        <v>121</v>
      </c>
      <c r="P34" s="158">
        <f>IF(Q33="","",Q33)</f>
      </c>
      <c r="Q34" s="384"/>
      <c r="R34" s="385"/>
      <c r="S34" s="386"/>
      <c r="T34" s="76"/>
      <c r="U34" s="76"/>
      <c r="V34" s="76"/>
      <c r="W34" s="73"/>
      <c r="X34" s="166"/>
      <c r="Y34" s="166"/>
      <c r="Z34" s="76"/>
      <c r="AA34" s="75"/>
      <c r="AB34" s="54"/>
      <c r="AC34" s="70" t="s">
        <v>204</v>
      </c>
      <c r="AD34" s="70"/>
      <c r="AE34" s="54"/>
    </row>
    <row r="35" spans="1:30" s="58" customFormat="1" ht="14.25">
      <c r="A35" s="210"/>
      <c r="C35" s="77"/>
      <c r="D35" s="78"/>
      <c r="E35" s="371" t="str">
        <f>'[2]名簿'!AQ2</f>
        <v>コナミA</v>
      </c>
      <c r="F35" s="372"/>
      <c r="G35" s="373"/>
      <c r="H35" s="371" t="str">
        <f>'[2]名簿'!AR2</f>
        <v>mash</v>
      </c>
      <c r="I35" s="372"/>
      <c r="J35" s="373"/>
      <c r="K35" s="371" t="str">
        <f>'[2]名簿'!AS2</f>
        <v>ボンバ</v>
      </c>
      <c r="L35" s="372"/>
      <c r="M35" s="373"/>
      <c r="N35" s="371" t="str">
        <f>'[2]名簿'!AT2</f>
        <v>甲南ク</v>
      </c>
      <c r="O35" s="372"/>
      <c r="P35" s="373"/>
      <c r="Q35" s="371"/>
      <c r="R35" s="372"/>
      <c r="S35" s="373"/>
      <c r="T35" s="55" t="s">
        <v>72</v>
      </c>
      <c r="U35" s="55" t="s">
        <v>73</v>
      </c>
      <c r="V35" s="55" t="s">
        <v>74</v>
      </c>
      <c r="W35" s="57" t="s">
        <v>75</v>
      </c>
      <c r="X35" s="55" t="s">
        <v>76</v>
      </c>
      <c r="Y35" s="55" t="s">
        <v>77</v>
      </c>
      <c r="Z35" s="55" t="s">
        <v>78</v>
      </c>
      <c r="AA35" s="55" t="s">
        <v>79</v>
      </c>
      <c r="AC35" s="54"/>
      <c r="AD35" s="54"/>
    </row>
    <row r="36" spans="1:31" s="53" customFormat="1" ht="15">
      <c r="A36" s="209" t="s">
        <v>287</v>
      </c>
      <c r="B36" s="69" t="s">
        <v>288</v>
      </c>
      <c r="C36" s="374" t="s">
        <v>289</v>
      </c>
      <c r="D36" s="61" t="str">
        <f>E35</f>
        <v>コナミA</v>
      </c>
      <c r="E36" s="382"/>
      <c r="F36" s="377"/>
      <c r="G36" s="383"/>
      <c r="H36" s="151">
        <v>4</v>
      </c>
      <c r="I36" s="152" t="s">
        <v>290</v>
      </c>
      <c r="J36" s="153">
        <v>0</v>
      </c>
      <c r="K36" s="151">
        <v>4</v>
      </c>
      <c r="L36" s="152" t="s">
        <v>291</v>
      </c>
      <c r="M36" s="153">
        <v>2</v>
      </c>
      <c r="N36" s="151">
        <v>4</v>
      </c>
      <c r="O36" s="152" t="s">
        <v>292</v>
      </c>
      <c r="P36" s="153">
        <v>0</v>
      </c>
      <c r="Q36" s="151"/>
      <c r="R36" s="152" t="s">
        <v>293</v>
      </c>
      <c r="S36" s="154"/>
      <c r="T36" s="60">
        <f>SUM(U36:W36)</f>
        <v>3</v>
      </c>
      <c r="U36" s="60">
        <v>3</v>
      </c>
      <c r="V36" s="60"/>
      <c r="W36" s="79"/>
      <c r="X36" s="155">
        <f>SUM(E36,H36,K36,N36,Q36)</f>
        <v>12</v>
      </c>
      <c r="Y36" s="155">
        <f>SUM(G36,J36,M36,P36,S36)</f>
        <v>2</v>
      </c>
      <c r="Z36" s="60">
        <f>X36-Y36</f>
        <v>10</v>
      </c>
      <c r="AA36" s="68">
        <v>1</v>
      </c>
      <c r="AB36" s="69"/>
      <c r="AC36" s="70" t="s">
        <v>294</v>
      </c>
      <c r="AD36" s="70" t="str">
        <f>VLOOKUP($AC36,$B$36:$D$40,3,0)</f>
        <v>コナミA</v>
      </c>
      <c r="AE36" s="69"/>
    </row>
    <row r="37" spans="1:31" s="53" customFormat="1" ht="15">
      <c r="A37" s="209" t="s">
        <v>295</v>
      </c>
      <c r="B37" s="69" t="s">
        <v>209</v>
      </c>
      <c r="C37" s="375"/>
      <c r="D37" s="74" t="str">
        <f>H35</f>
        <v>mash</v>
      </c>
      <c r="E37" s="156">
        <f>IF(J36="","",J36)</f>
        <v>0</v>
      </c>
      <c r="F37" s="157" t="s">
        <v>279</v>
      </c>
      <c r="G37" s="158">
        <f>IF(H36="","",H36)</f>
        <v>4</v>
      </c>
      <c r="H37" s="384"/>
      <c r="I37" s="385"/>
      <c r="J37" s="386"/>
      <c r="K37" s="159">
        <v>1</v>
      </c>
      <c r="L37" s="160" t="s">
        <v>280</v>
      </c>
      <c r="M37" s="158">
        <v>4</v>
      </c>
      <c r="N37" s="159">
        <v>2</v>
      </c>
      <c r="O37" s="161" t="s">
        <v>281</v>
      </c>
      <c r="P37" s="158">
        <v>0</v>
      </c>
      <c r="Q37" s="159"/>
      <c r="R37" s="160" t="s">
        <v>282</v>
      </c>
      <c r="S37" s="158"/>
      <c r="T37" s="76">
        <f>SUM(U37:W37)</f>
        <v>3</v>
      </c>
      <c r="U37" s="76">
        <v>1</v>
      </c>
      <c r="V37" s="76">
        <v>2</v>
      </c>
      <c r="W37" s="73"/>
      <c r="X37" s="162">
        <f>SUM(E37,H37,K37,N37,Q37)</f>
        <v>3</v>
      </c>
      <c r="Y37" s="162">
        <f>SUM(G37,J37,M37,P37,S37)</f>
        <v>8</v>
      </c>
      <c r="Z37" s="76">
        <f>X37-Y37</f>
        <v>-5</v>
      </c>
      <c r="AA37" s="73">
        <v>3</v>
      </c>
      <c r="AB37" s="69"/>
      <c r="AC37" s="70" t="s">
        <v>296</v>
      </c>
      <c r="AD37" s="70" t="str">
        <f>VLOOKUP($AC37,$B$4:$D$40,3,0)</f>
        <v>ボンバ</v>
      </c>
      <c r="AE37" s="69"/>
    </row>
    <row r="38" spans="1:31" s="53" customFormat="1" ht="15">
      <c r="A38" s="209" t="s">
        <v>297</v>
      </c>
      <c r="B38" s="69" t="s">
        <v>296</v>
      </c>
      <c r="C38" s="375"/>
      <c r="D38" s="71" t="str">
        <f>K35</f>
        <v>ボンバ</v>
      </c>
      <c r="E38" s="156">
        <f>IF(M36="","",M36)</f>
        <v>2</v>
      </c>
      <c r="F38" s="157" t="s">
        <v>121</v>
      </c>
      <c r="G38" s="158">
        <f>IF(K36="","",K36)</f>
        <v>4</v>
      </c>
      <c r="H38" s="156">
        <f>IF(M37="","",M37)</f>
        <v>4</v>
      </c>
      <c r="I38" s="160" t="s">
        <v>121</v>
      </c>
      <c r="J38" s="158">
        <f>IF(K37="","",K37)</f>
        <v>1</v>
      </c>
      <c r="K38" s="384"/>
      <c r="L38" s="385"/>
      <c r="M38" s="386"/>
      <c r="N38" s="159">
        <v>2</v>
      </c>
      <c r="O38" s="160" t="s">
        <v>298</v>
      </c>
      <c r="P38" s="163">
        <v>0</v>
      </c>
      <c r="Q38" s="159"/>
      <c r="R38" s="160" t="s">
        <v>299</v>
      </c>
      <c r="S38" s="163"/>
      <c r="T38" s="76">
        <f>SUM(U38:W38)</f>
        <v>3</v>
      </c>
      <c r="U38" s="76">
        <v>2</v>
      </c>
      <c r="V38" s="76">
        <v>1</v>
      </c>
      <c r="W38" s="73"/>
      <c r="X38" s="162">
        <f>SUM(E38,H38,K38,N38,Q38)</f>
        <v>8</v>
      </c>
      <c r="Y38" s="162">
        <f>SUM(G38,J38,M38,P38,S38)</f>
        <v>5</v>
      </c>
      <c r="Z38" s="76">
        <f>X38-Y38</f>
        <v>3</v>
      </c>
      <c r="AA38" s="73">
        <v>2</v>
      </c>
      <c r="AB38" s="69"/>
      <c r="AC38" s="70" t="s">
        <v>300</v>
      </c>
      <c r="AD38" s="70" t="str">
        <f>VLOOKUP($AC38,$B$4:$D$40,3,0)</f>
        <v>mash</v>
      </c>
      <c r="AE38" s="69"/>
    </row>
    <row r="39" spans="1:31" s="53" customFormat="1" ht="15">
      <c r="A39" s="209" t="s">
        <v>301</v>
      </c>
      <c r="B39" s="69" t="s">
        <v>302</v>
      </c>
      <c r="C39" s="375"/>
      <c r="D39" s="71" t="str">
        <f>N35</f>
        <v>甲南ク</v>
      </c>
      <c r="E39" s="156">
        <f>IF(P36="","",P36)</f>
        <v>0</v>
      </c>
      <c r="F39" s="157" t="s">
        <v>121</v>
      </c>
      <c r="G39" s="158">
        <f>IF(N36="","",N36)</f>
        <v>4</v>
      </c>
      <c r="H39" s="156">
        <f>IF(P37="","",P37)</f>
        <v>0</v>
      </c>
      <c r="I39" s="157" t="s">
        <v>121</v>
      </c>
      <c r="J39" s="158">
        <f>IF(N37="","",N37)</f>
        <v>2</v>
      </c>
      <c r="K39" s="156">
        <f>IF(P38="","",P38)</f>
        <v>0</v>
      </c>
      <c r="L39" s="157" t="s">
        <v>121</v>
      </c>
      <c r="M39" s="158">
        <f>IF(N38="","",N38)</f>
        <v>2</v>
      </c>
      <c r="N39" s="384"/>
      <c r="O39" s="385"/>
      <c r="P39" s="386"/>
      <c r="Q39" s="159"/>
      <c r="R39" s="160" t="s">
        <v>303</v>
      </c>
      <c r="S39" s="158"/>
      <c r="T39" s="76">
        <f>SUM(U39:W39)</f>
        <v>3</v>
      </c>
      <c r="U39" s="76"/>
      <c r="V39" s="76">
        <v>3</v>
      </c>
      <c r="W39" s="73"/>
      <c r="X39" s="165">
        <f>SUM(E39,H39,K39,N39,Q39)</f>
        <v>0</v>
      </c>
      <c r="Y39" s="165">
        <f>SUM(G39,J39,M39,P39,S39)</f>
        <v>8</v>
      </c>
      <c r="Z39" s="76">
        <f>X39-Y39</f>
        <v>-8</v>
      </c>
      <c r="AA39" s="75">
        <v>4</v>
      </c>
      <c r="AB39" s="69"/>
      <c r="AC39" s="70" t="s">
        <v>302</v>
      </c>
      <c r="AD39" s="70" t="str">
        <f>VLOOKUP($AC39,$B$4:$D$40,3,0)</f>
        <v>甲南ク</v>
      </c>
      <c r="AE39" s="69"/>
    </row>
    <row r="40" spans="1:31" s="53" customFormat="1" ht="15">
      <c r="A40" s="209" t="s">
        <v>304</v>
      </c>
      <c r="B40" s="69" t="s">
        <v>305</v>
      </c>
      <c r="C40" s="390"/>
      <c r="D40" s="81"/>
      <c r="E40" s="156">
        <f>IF(S36="","",S36)</f>
      </c>
      <c r="F40" s="157" t="s">
        <v>121</v>
      </c>
      <c r="G40" s="158">
        <f>IF(Q36="","",Q36)</f>
      </c>
      <c r="H40" s="156">
        <f>IF(S37="","",S37)</f>
      </c>
      <c r="I40" s="157" t="s">
        <v>121</v>
      </c>
      <c r="J40" s="158">
        <f>IF(Q37="","",Q37)</f>
      </c>
      <c r="K40" s="156">
        <f>IF(S38="","",S38)</f>
      </c>
      <c r="L40" s="157" t="s">
        <v>121</v>
      </c>
      <c r="M40" s="158">
        <f>IF(Q38="","",Q38)</f>
      </c>
      <c r="N40" s="156">
        <f>IF(S39="","",S39)</f>
      </c>
      <c r="O40" s="157" t="s">
        <v>121</v>
      </c>
      <c r="P40" s="158">
        <f>IF(Q39="","",Q39)</f>
      </c>
      <c r="Q40" s="384"/>
      <c r="R40" s="385"/>
      <c r="S40" s="386"/>
      <c r="T40" s="80"/>
      <c r="U40" s="80"/>
      <c r="V40" s="80"/>
      <c r="W40" s="83"/>
      <c r="X40" s="166"/>
      <c r="Y40" s="166"/>
      <c r="Z40" s="80"/>
      <c r="AA40" s="83"/>
      <c r="AB40" s="69"/>
      <c r="AC40" s="70" t="s">
        <v>305</v>
      </c>
      <c r="AD40" s="70"/>
      <c r="AE40" s="69"/>
    </row>
    <row r="41" spans="1:30" s="58" customFormat="1" ht="14.25">
      <c r="A41" s="210"/>
      <c r="B41" s="54"/>
      <c r="C41" s="55"/>
      <c r="D41" s="56"/>
      <c r="E41" s="371" t="str">
        <f>'[2]名簿'!AU2</f>
        <v>京女中</v>
      </c>
      <c r="F41" s="372"/>
      <c r="G41" s="373"/>
      <c r="H41" s="371" t="str">
        <f>'[2]名簿'!AV2</f>
        <v>今宮</v>
      </c>
      <c r="I41" s="372"/>
      <c r="J41" s="373"/>
      <c r="K41" s="371" t="str">
        <f>'[2]名簿'!AW2</f>
        <v>阪大女子</v>
      </c>
      <c r="L41" s="372"/>
      <c r="M41" s="373"/>
      <c r="N41" s="371" t="str">
        <f>'[2]名簿'!AX2</f>
        <v>踏水女子</v>
      </c>
      <c r="O41" s="372"/>
      <c r="P41" s="373"/>
      <c r="Q41" s="371"/>
      <c r="R41" s="372"/>
      <c r="S41" s="373"/>
      <c r="T41" s="55" t="s">
        <v>72</v>
      </c>
      <c r="U41" s="55" t="s">
        <v>73</v>
      </c>
      <c r="V41" s="55" t="s">
        <v>74</v>
      </c>
      <c r="W41" s="57" t="s">
        <v>75</v>
      </c>
      <c r="X41" s="55" t="s">
        <v>76</v>
      </c>
      <c r="Y41" s="55" t="s">
        <v>77</v>
      </c>
      <c r="Z41" s="55" t="s">
        <v>78</v>
      </c>
      <c r="AA41" s="55" t="s">
        <v>79</v>
      </c>
      <c r="AC41" s="54"/>
      <c r="AD41" s="54"/>
    </row>
    <row r="42" spans="1:31" s="53" customFormat="1" ht="15">
      <c r="A42" s="209" t="s">
        <v>306</v>
      </c>
      <c r="B42" s="53" t="s">
        <v>307</v>
      </c>
      <c r="C42" s="374" t="s">
        <v>308</v>
      </c>
      <c r="D42" s="61" t="str">
        <f>E41</f>
        <v>京女中</v>
      </c>
      <c r="E42" s="382"/>
      <c r="F42" s="377"/>
      <c r="G42" s="383"/>
      <c r="H42" s="151">
        <v>0</v>
      </c>
      <c r="I42" s="152" t="s">
        <v>309</v>
      </c>
      <c r="J42" s="153">
        <v>4</v>
      </c>
      <c r="K42" s="151">
        <v>0</v>
      </c>
      <c r="L42" s="152" t="s">
        <v>310</v>
      </c>
      <c r="M42" s="153">
        <v>4</v>
      </c>
      <c r="N42" s="151">
        <v>0</v>
      </c>
      <c r="O42" s="152" t="s">
        <v>311</v>
      </c>
      <c r="P42" s="153">
        <v>4</v>
      </c>
      <c r="Q42" s="151"/>
      <c r="R42" s="152" t="s">
        <v>312</v>
      </c>
      <c r="S42" s="154"/>
      <c r="T42" s="60">
        <f>SUM(U42:W42)</f>
        <v>3</v>
      </c>
      <c r="U42" s="60"/>
      <c r="V42" s="60">
        <v>3</v>
      </c>
      <c r="W42" s="79"/>
      <c r="X42" s="155">
        <f>SUM(E42,H42,K42,N42,Q42)</f>
        <v>0</v>
      </c>
      <c r="Y42" s="155">
        <f>SUM(G42,J42,M42,P42,S42)</f>
        <v>12</v>
      </c>
      <c r="Z42" s="60">
        <f>X42-Y42</f>
        <v>-12</v>
      </c>
      <c r="AA42" s="68">
        <v>4</v>
      </c>
      <c r="AB42" s="69"/>
      <c r="AC42" s="70" t="s">
        <v>313</v>
      </c>
      <c r="AD42" s="70" t="str">
        <f>VLOOKUP($AC42,$B$42:$D$80,3,0)</f>
        <v>今宮</v>
      </c>
      <c r="AE42" s="69"/>
    </row>
    <row r="43" spans="1:31" s="53" customFormat="1" ht="15">
      <c r="A43" s="209" t="s">
        <v>314</v>
      </c>
      <c r="B43" s="53" t="s">
        <v>315</v>
      </c>
      <c r="C43" s="375"/>
      <c r="D43" s="71" t="str">
        <f>H41</f>
        <v>今宮</v>
      </c>
      <c r="E43" s="156">
        <f>IF(J42="","",J42)</f>
        <v>4</v>
      </c>
      <c r="F43" s="157" t="s">
        <v>279</v>
      </c>
      <c r="G43" s="158">
        <f>IF(H42="","",H42)</f>
        <v>0</v>
      </c>
      <c r="H43" s="384"/>
      <c r="I43" s="385"/>
      <c r="J43" s="386"/>
      <c r="K43" s="159">
        <v>2</v>
      </c>
      <c r="L43" s="160" t="s">
        <v>280</v>
      </c>
      <c r="M43" s="158">
        <v>0</v>
      </c>
      <c r="N43" s="159">
        <v>2</v>
      </c>
      <c r="O43" s="161" t="s">
        <v>281</v>
      </c>
      <c r="P43" s="158">
        <v>0</v>
      </c>
      <c r="Q43" s="159"/>
      <c r="R43" s="160" t="s">
        <v>282</v>
      </c>
      <c r="S43" s="158"/>
      <c r="T43" s="76">
        <f>SUM(U43:W43)</f>
        <v>3</v>
      </c>
      <c r="U43" s="76">
        <v>3</v>
      </c>
      <c r="V43" s="76"/>
      <c r="W43" s="73"/>
      <c r="X43" s="162">
        <f>SUM(E43,H43,K43,N43,Q43)</f>
        <v>8</v>
      </c>
      <c r="Y43" s="162">
        <f>SUM(G43,J43,M43,P43,S43)</f>
        <v>0</v>
      </c>
      <c r="Z43" s="76">
        <f>X43-Y43</f>
        <v>8</v>
      </c>
      <c r="AA43" s="73">
        <v>1</v>
      </c>
      <c r="AB43" s="69"/>
      <c r="AC43" s="70" t="s">
        <v>316</v>
      </c>
      <c r="AD43" s="70" t="str">
        <f>VLOOKUP($AC43,$B$42:$D$45,3,0)</f>
        <v>踏水女子</v>
      </c>
      <c r="AE43" s="69"/>
    </row>
    <row r="44" spans="1:31" s="53" customFormat="1" ht="15">
      <c r="A44" s="209" t="s">
        <v>317</v>
      </c>
      <c r="B44" s="53" t="s">
        <v>318</v>
      </c>
      <c r="C44" s="375"/>
      <c r="D44" s="71" t="str">
        <f>K41</f>
        <v>阪大女子</v>
      </c>
      <c r="E44" s="156">
        <f>IF(M42="","",M42)</f>
        <v>4</v>
      </c>
      <c r="F44" s="157" t="s">
        <v>121</v>
      </c>
      <c r="G44" s="158">
        <f>IF(K42="","",K42)</f>
        <v>0</v>
      </c>
      <c r="H44" s="156">
        <f>IF(M43="","",M43)</f>
        <v>0</v>
      </c>
      <c r="I44" s="160" t="s">
        <v>121</v>
      </c>
      <c r="J44" s="158">
        <f>IF(K43="","",K43)</f>
        <v>2</v>
      </c>
      <c r="K44" s="384"/>
      <c r="L44" s="385"/>
      <c r="M44" s="386"/>
      <c r="N44" s="159">
        <v>1</v>
      </c>
      <c r="O44" s="160" t="s">
        <v>298</v>
      </c>
      <c r="P44" s="163">
        <v>2</v>
      </c>
      <c r="Q44" s="159"/>
      <c r="R44" s="160" t="s">
        <v>299</v>
      </c>
      <c r="S44" s="163"/>
      <c r="T44" s="76">
        <f>SUM(U44:W44)</f>
        <v>3</v>
      </c>
      <c r="U44" s="76">
        <v>1</v>
      </c>
      <c r="V44" s="76">
        <v>2</v>
      </c>
      <c r="W44" s="73"/>
      <c r="X44" s="162">
        <f>SUM(E44,H44,K44,N44,Q44)</f>
        <v>5</v>
      </c>
      <c r="Y44" s="162">
        <f>SUM(G44,J44,M44,P44,S44)</f>
        <v>4</v>
      </c>
      <c r="Z44" s="76">
        <f>X44-Y44</f>
        <v>1</v>
      </c>
      <c r="AA44" s="73">
        <v>3</v>
      </c>
      <c r="AB44" s="69"/>
      <c r="AC44" s="70" t="s">
        <v>318</v>
      </c>
      <c r="AD44" s="70" t="str">
        <f>VLOOKUP($AC44,$B$42:$D$45,3,0)</f>
        <v>阪大女子</v>
      </c>
      <c r="AE44" s="69"/>
    </row>
    <row r="45" spans="1:31" s="53" customFormat="1" ht="15">
      <c r="A45" s="209" t="s">
        <v>319</v>
      </c>
      <c r="B45" s="53" t="s">
        <v>316</v>
      </c>
      <c r="C45" s="375"/>
      <c r="D45" s="74" t="str">
        <f>N41</f>
        <v>踏水女子</v>
      </c>
      <c r="E45" s="156">
        <f>IF(P42="","",P42)</f>
        <v>4</v>
      </c>
      <c r="F45" s="157" t="s">
        <v>121</v>
      </c>
      <c r="G45" s="158">
        <f>IF(N42="","",N42)</f>
        <v>0</v>
      </c>
      <c r="H45" s="156">
        <f>IF(P43="","",P43)</f>
        <v>0</v>
      </c>
      <c r="I45" s="157" t="s">
        <v>121</v>
      </c>
      <c r="J45" s="158">
        <f>IF(N43="","",N43)</f>
        <v>2</v>
      </c>
      <c r="K45" s="156">
        <f>IF(P44="","",P44)</f>
        <v>2</v>
      </c>
      <c r="L45" s="157" t="s">
        <v>121</v>
      </c>
      <c r="M45" s="158">
        <f>IF(N44="","",N44)</f>
        <v>1</v>
      </c>
      <c r="N45" s="384"/>
      <c r="O45" s="385"/>
      <c r="P45" s="386"/>
      <c r="Q45" s="159"/>
      <c r="R45" s="160" t="s">
        <v>303</v>
      </c>
      <c r="S45" s="158"/>
      <c r="T45" s="76">
        <f>SUM(U45:W45)</f>
        <v>3</v>
      </c>
      <c r="U45" s="76">
        <v>2</v>
      </c>
      <c r="V45" s="76">
        <v>1</v>
      </c>
      <c r="W45" s="73"/>
      <c r="X45" s="165">
        <f>SUM(E45,H45,K45,N45,Q45)</f>
        <v>6</v>
      </c>
      <c r="Y45" s="165">
        <f>SUM(G45,J45,M45,P45,S45)</f>
        <v>3</v>
      </c>
      <c r="Z45" s="76">
        <f>X45-Y45</f>
        <v>3</v>
      </c>
      <c r="AA45" s="75">
        <v>2</v>
      </c>
      <c r="AB45" s="69"/>
      <c r="AC45" s="70" t="s">
        <v>320</v>
      </c>
      <c r="AD45" s="70" t="str">
        <f>VLOOKUP($AC45,$B$42:$D$45,3,0)</f>
        <v>京女中</v>
      </c>
      <c r="AE45" s="69"/>
    </row>
    <row r="46" spans="1:31" s="58" customFormat="1" ht="15">
      <c r="A46" s="209" t="s">
        <v>321</v>
      </c>
      <c r="B46" s="53" t="s">
        <v>322</v>
      </c>
      <c r="C46" s="375"/>
      <c r="D46" s="74"/>
      <c r="E46" s="156">
        <f>IF(S42="","",S42)</f>
      </c>
      <c r="F46" s="157" t="s">
        <v>121</v>
      </c>
      <c r="G46" s="158">
        <f>IF(Q42="","",Q42)</f>
      </c>
      <c r="H46" s="156">
        <f>IF(S43="","",S43)</f>
      </c>
      <c r="I46" s="157" t="s">
        <v>121</v>
      </c>
      <c r="J46" s="158">
        <f>IF(Q43="","",Q43)</f>
      </c>
      <c r="K46" s="156">
        <f>IF(S44="","",S44)</f>
      </c>
      <c r="L46" s="157" t="s">
        <v>121</v>
      </c>
      <c r="M46" s="158">
        <f>IF(Q44="","",Q44)</f>
      </c>
      <c r="N46" s="156">
        <f>IF(S45="","",S45)</f>
      </c>
      <c r="O46" s="157" t="s">
        <v>121</v>
      </c>
      <c r="P46" s="158">
        <f>IF(Q45="","",Q45)</f>
      </c>
      <c r="Q46" s="384"/>
      <c r="R46" s="385"/>
      <c r="S46" s="386"/>
      <c r="T46" s="76"/>
      <c r="U46" s="76"/>
      <c r="V46" s="76"/>
      <c r="W46" s="73"/>
      <c r="X46" s="166"/>
      <c r="Y46" s="166"/>
      <c r="Z46" s="76"/>
      <c r="AA46" s="75"/>
      <c r="AB46" s="54"/>
      <c r="AC46" s="70" t="s">
        <v>322</v>
      </c>
      <c r="AD46" s="70"/>
      <c r="AE46" s="54"/>
    </row>
    <row r="47" spans="1:30" s="58" customFormat="1" ht="14.25">
      <c r="A47" s="210"/>
      <c r="C47" s="77"/>
      <c r="D47" s="78"/>
      <c r="E47" s="371" t="str">
        <f>'[2]名簿'!AY2</f>
        <v>神明女子</v>
      </c>
      <c r="F47" s="372"/>
      <c r="G47" s="373"/>
      <c r="H47" s="371" t="str">
        <f>'[2]名簿'!AZ2</f>
        <v>春野</v>
      </c>
      <c r="I47" s="372"/>
      <c r="J47" s="373"/>
      <c r="K47" s="371" t="str">
        <f>'[2]名簿'!BA2</f>
        <v>コナミB</v>
      </c>
      <c r="L47" s="372"/>
      <c r="M47" s="373"/>
      <c r="N47" s="371" t="str">
        <f>'[2]名簿'!BB2</f>
        <v>茨木</v>
      </c>
      <c r="O47" s="372"/>
      <c r="P47" s="373"/>
      <c r="Q47" s="371"/>
      <c r="R47" s="372"/>
      <c r="S47" s="373"/>
      <c r="T47" s="55" t="s">
        <v>72</v>
      </c>
      <c r="U47" s="55" t="s">
        <v>73</v>
      </c>
      <c r="V47" s="55" t="s">
        <v>74</v>
      </c>
      <c r="W47" s="57" t="s">
        <v>75</v>
      </c>
      <c r="X47" s="55" t="s">
        <v>76</v>
      </c>
      <c r="Y47" s="55" t="s">
        <v>77</v>
      </c>
      <c r="Z47" s="55" t="s">
        <v>78</v>
      </c>
      <c r="AA47" s="55" t="s">
        <v>79</v>
      </c>
      <c r="AC47" s="54"/>
      <c r="AD47" s="54"/>
    </row>
    <row r="48" spans="1:31" s="53" customFormat="1" ht="15">
      <c r="A48" s="209" t="s">
        <v>323</v>
      </c>
      <c r="B48" s="69" t="s">
        <v>324</v>
      </c>
      <c r="C48" s="379" t="s">
        <v>325</v>
      </c>
      <c r="D48" s="61" t="str">
        <f>E47</f>
        <v>神明女子</v>
      </c>
      <c r="E48" s="382"/>
      <c r="F48" s="377"/>
      <c r="G48" s="383"/>
      <c r="H48" s="151">
        <v>2</v>
      </c>
      <c r="I48" s="152" t="s">
        <v>326</v>
      </c>
      <c r="J48" s="153">
        <v>0</v>
      </c>
      <c r="K48" s="151">
        <v>4</v>
      </c>
      <c r="L48" s="152" t="s">
        <v>327</v>
      </c>
      <c r="M48" s="153">
        <v>2</v>
      </c>
      <c r="N48" s="151">
        <v>1</v>
      </c>
      <c r="O48" s="152" t="s">
        <v>328</v>
      </c>
      <c r="P48" s="153">
        <v>1</v>
      </c>
      <c r="Q48" s="151"/>
      <c r="R48" s="152" t="s">
        <v>329</v>
      </c>
      <c r="S48" s="154"/>
      <c r="T48" s="60">
        <f>SUM(U48:W48)</f>
        <v>3</v>
      </c>
      <c r="U48" s="60">
        <v>2</v>
      </c>
      <c r="V48" s="60"/>
      <c r="W48" s="79">
        <v>1</v>
      </c>
      <c r="X48" s="155">
        <f>SUM(E48,H48,K48,N48,Q48)</f>
        <v>7</v>
      </c>
      <c r="Y48" s="155">
        <f>SUM(G48,J48,M48,P48,S48)</f>
        <v>3</v>
      </c>
      <c r="Z48" s="60">
        <f>X48-Y48</f>
        <v>4</v>
      </c>
      <c r="AA48" s="68">
        <v>1</v>
      </c>
      <c r="AB48" s="69"/>
      <c r="AC48" s="70" t="s">
        <v>324</v>
      </c>
      <c r="AD48" s="70" t="str">
        <f>VLOOKUP($AC48,$B$48:$D$50,3,0)</f>
        <v>神明女子</v>
      </c>
      <c r="AE48" s="69"/>
    </row>
    <row r="49" spans="1:31" s="53" customFormat="1" ht="15">
      <c r="A49" s="209" t="s">
        <v>330</v>
      </c>
      <c r="B49" s="69" t="s">
        <v>331</v>
      </c>
      <c r="C49" s="380"/>
      <c r="D49" s="74" t="str">
        <f>H47</f>
        <v>春野</v>
      </c>
      <c r="E49" s="156">
        <f>IF(J48="","",J48)</f>
        <v>0</v>
      </c>
      <c r="F49" s="157" t="s">
        <v>332</v>
      </c>
      <c r="G49" s="158">
        <f>IF(H48="","",H48)</f>
        <v>2</v>
      </c>
      <c r="H49" s="384"/>
      <c r="I49" s="385"/>
      <c r="J49" s="386"/>
      <c r="K49" s="159">
        <v>0</v>
      </c>
      <c r="L49" s="160" t="s">
        <v>333</v>
      </c>
      <c r="M49" s="158">
        <v>2</v>
      </c>
      <c r="N49" s="159">
        <v>2</v>
      </c>
      <c r="O49" s="161" t="s">
        <v>334</v>
      </c>
      <c r="P49" s="158">
        <v>1</v>
      </c>
      <c r="Q49" s="159"/>
      <c r="R49" s="160" t="s">
        <v>335</v>
      </c>
      <c r="S49" s="158"/>
      <c r="T49" s="76">
        <f>SUM(U49:W49)</f>
        <v>3</v>
      </c>
      <c r="U49" s="76">
        <v>1</v>
      </c>
      <c r="V49" s="76">
        <v>2</v>
      </c>
      <c r="W49" s="73"/>
      <c r="X49" s="162">
        <f>SUM(E49,H49,K49,N49,Q49)</f>
        <v>2</v>
      </c>
      <c r="Y49" s="162">
        <f>SUM(G49,J49,M49,P49,S49)</f>
        <v>5</v>
      </c>
      <c r="Z49" s="76">
        <f>X49-Y49</f>
        <v>-3</v>
      </c>
      <c r="AA49" s="73">
        <v>3</v>
      </c>
      <c r="AB49" s="69"/>
      <c r="AC49" s="70" t="s">
        <v>336</v>
      </c>
      <c r="AD49" s="70" t="str">
        <f>VLOOKUP($AC49,$B$48:$D$50,3,0)</f>
        <v>コナミB</v>
      </c>
      <c r="AE49" s="69"/>
    </row>
    <row r="50" spans="1:31" s="53" customFormat="1" ht="15">
      <c r="A50" s="209" t="s">
        <v>337</v>
      </c>
      <c r="B50" s="69" t="s">
        <v>336</v>
      </c>
      <c r="C50" s="380"/>
      <c r="D50" s="71" t="str">
        <f>K47</f>
        <v>コナミB</v>
      </c>
      <c r="E50" s="156">
        <f>IF(M48="","",M48)</f>
        <v>2</v>
      </c>
      <c r="F50" s="157" t="s">
        <v>121</v>
      </c>
      <c r="G50" s="158">
        <f>IF(K48="","",K48)</f>
        <v>4</v>
      </c>
      <c r="H50" s="156">
        <f>IF(M49="","",M49)</f>
        <v>2</v>
      </c>
      <c r="I50" s="160" t="s">
        <v>121</v>
      </c>
      <c r="J50" s="158">
        <f>IF(K49="","",K49)</f>
        <v>0</v>
      </c>
      <c r="K50" s="384"/>
      <c r="L50" s="385"/>
      <c r="M50" s="386"/>
      <c r="N50" s="159">
        <v>2</v>
      </c>
      <c r="O50" s="160" t="s">
        <v>338</v>
      </c>
      <c r="P50" s="163">
        <v>1</v>
      </c>
      <c r="Q50" s="159"/>
      <c r="R50" s="160" t="s">
        <v>339</v>
      </c>
      <c r="S50" s="163"/>
      <c r="T50" s="76">
        <f>SUM(U50:W50)</f>
        <v>3</v>
      </c>
      <c r="U50" s="76">
        <v>2</v>
      </c>
      <c r="V50" s="76">
        <v>1</v>
      </c>
      <c r="W50" s="73"/>
      <c r="X50" s="162">
        <f>SUM(E50,H50,K50,N50,Q50)</f>
        <v>6</v>
      </c>
      <c r="Y50" s="162">
        <f>SUM(G50,J50,M50,P50,S50)</f>
        <v>5</v>
      </c>
      <c r="Z50" s="76">
        <f>X50-Y50</f>
        <v>1</v>
      </c>
      <c r="AA50" s="73">
        <v>2</v>
      </c>
      <c r="AB50" s="69"/>
      <c r="AC50" s="70" t="s">
        <v>331</v>
      </c>
      <c r="AD50" s="70" t="str">
        <f>VLOOKUP($AC50,$B$48:$D$50,3,0)</f>
        <v>春野</v>
      </c>
      <c r="AE50" s="69"/>
    </row>
    <row r="51" spans="1:31" s="53" customFormat="1" ht="15">
      <c r="A51" s="209" t="s">
        <v>340</v>
      </c>
      <c r="B51" s="69" t="s">
        <v>341</v>
      </c>
      <c r="C51" s="380"/>
      <c r="D51" s="74" t="str">
        <f>N47</f>
        <v>茨木</v>
      </c>
      <c r="E51" s="156">
        <f>IF(P48="","",P48)</f>
        <v>1</v>
      </c>
      <c r="F51" s="157" t="s">
        <v>121</v>
      </c>
      <c r="G51" s="158">
        <f>IF(N48="","",N48)</f>
        <v>1</v>
      </c>
      <c r="H51" s="156">
        <f>IF(P49="","",P49)</f>
        <v>1</v>
      </c>
      <c r="I51" s="157" t="s">
        <v>121</v>
      </c>
      <c r="J51" s="158">
        <f>IF(N49="","",N49)</f>
        <v>2</v>
      </c>
      <c r="K51" s="156">
        <f>IF(P50="","",P50)</f>
        <v>1</v>
      </c>
      <c r="L51" s="157" t="s">
        <v>121</v>
      </c>
      <c r="M51" s="158">
        <f>IF(N50="","",N50)</f>
        <v>2</v>
      </c>
      <c r="N51" s="384"/>
      <c r="O51" s="385"/>
      <c r="P51" s="386"/>
      <c r="Q51" s="156"/>
      <c r="R51" s="160" t="s">
        <v>342</v>
      </c>
      <c r="S51" s="158"/>
      <c r="T51" s="76">
        <f>SUM(U51:W51)</f>
        <v>3</v>
      </c>
      <c r="U51" s="76"/>
      <c r="V51" s="76">
        <v>2</v>
      </c>
      <c r="W51" s="73">
        <v>1</v>
      </c>
      <c r="X51" s="165">
        <f>SUM(E51,H51,K51,N51,Q51)</f>
        <v>3</v>
      </c>
      <c r="Y51" s="165">
        <f>SUM(G51,J51,M51,P51,S51)</f>
        <v>5</v>
      </c>
      <c r="Z51" s="76">
        <f>X51-Y51</f>
        <v>-2</v>
      </c>
      <c r="AA51" s="75">
        <v>4</v>
      </c>
      <c r="AB51" s="69"/>
      <c r="AC51" s="70" t="s">
        <v>341</v>
      </c>
      <c r="AD51" s="70" t="str">
        <f>VLOOKUP($AC51,$B$48:$D$51,3,0)</f>
        <v>茨木</v>
      </c>
      <c r="AE51" s="69"/>
    </row>
    <row r="52" spans="1:31" s="53" customFormat="1" ht="15">
      <c r="A52" s="209" t="s">
        <v>343</v>
      </c>
      <c r="B52" s="69" t="s">
        <v>344</v>
      </c>
      <c r="C52" s="381"/>
      <c r="D52" s="81"/>
      <c r="E52" s="168">
        <f>IF(S48="","",S48)</f>
      </c>
      <c r="F52" s="169" t="s">
        <v>121</v>
      </c>
      <c r="G52" s="167">
        <f>IF(Q48="","",Q48)</f>
      </c>
      <c r="H52" s="168">
        <f>IF(S49="","",S49)</f>
      </c>
      <c r="I52" s="169" t="s">
        <v>121</v>
      </c>
      <c r="J52" s="167">
        <f>IF(Q49="","",Q49)</f>
      </c>
      <c r="K52" s="168">
        <f>IF(S50="","",S50)</f>
      </c>
      <c r="L52" s="169" t="s">
        <v>121</v>
      </c>
      <c r="M52" s="167">
        <f>IF(Q50="","",Q50)</f>
      </c>
      <c r="N52" s="168">
        <f>IF(S51="","",S51)</f>
      </c>
      <c r="O52" s="169" t="s">
        <v>121</v>
      </c>
      <c r="P52" s="167">
        <f>IF(Q51="","",Q51)</f>
      </c>
      <c r="Q52" s="387"/>
      <c r="R52" s="388"/>
      <c r="S52" s="389"/>
      <c r="T52" s="80"/>
      <c r="U52" s="80"/>
      <c r="V52" s="80"/>
      <c r="W52" s="83"/>
      <c r="X52" s="166"/>
      <c r="Y52" s="166"/>
      <c r="Z52" s="80"/>
      <c r="AA52" s="83"/>
      <c r="AB52" s="69"/>
      <c r="AC52" s="70" t="s">
        <v>344</v>
      </c>
      <c r="AD52" s="70"/>
      <c r="AE52" s="69"/>
    </row>
    <row r="53" ht="15">
      <c r="T53" s="90"/>
    </row>
    <row r="54" spans="17:20" ht="15">
      <c r="Q54" s="362"/>
      <c r="R54" s="362"/>
      <c r="S54" s="362"/>
      <c r="T54" s="90"/>
    </row>
    <row r="55" spans="17:20" ht="15">
      <c r="Q55" s="179"/>
      <c r="R55" s="179"/>
      <c r="S55" s="179"/>
      <c r="T55" s="90"/>
    </row>
    <row r="56" spans="4:29" s="53" customFormat="1" ht="18.75" customHeight="1">
      <c r="D56" s="182" t="s">
        <v>5</v>
      </c>
      <c r="AC56" s="53" t="s">
        <v>39</v>
      </c>
    </row>
    <row r="57" spans="2:30" s="58" customFormat="1" ht="24" customHeight="1">
      <c r="B57" s="54"/>
      <c r="C57" s="77"/>
      <c r="D57" s="186" t="s">
        <v>6</v>
      </c>
      <c r="E57" s="371" t="str">
        <f>AD8</f>
        <v>神戸</v>
      </c>
      <c r="F57" s="372" t="e">
        <f>VLOOKUP($AC57,$B$4:$D$40,3,0)</f>
        <v>#N/A</v>
      </c>
      <c r="G57" s="373" t="e">
        <f>VLOOKUP($AC57,$B$4:$D$40,3,0)</f>
        <v>#N/A</v>
      </c>
      <c r="H57" s="371" t="str">
        <f>AD13</f>
        <v>大阪選抜</v>
      </c>
      <c r="I57" s="372"/>
      <c r="J57" s="373"/>
      <c r="K57" s="371" t="str">
        <f>AD14</f>
        <v>高知</v>
      </c>
      <c r="L57" s="372"/>
      <c r="M57" s="373"/>
      <c r="N57" s="371" t="str">
        <f>AD19</f>
        <v>阪大B</v>
      </c>
      <c r="O57" s="372"/>
      <c r="P57" s="373"/>
      <c r="Q57" s="371" t="str">
        <f>AD25</f>
        <v>高専</v>
      </c>
      <c r="R57" s="372"/>
      <c r="S57" s="373"/>
      <c r="T57" s="55" t="s">
        <v>72</v>
      </c>
      <c r="U57" s="55" t="s">
        <v>73</v>
      </c>
      <c r="V57" s="55" t="s">
        <v>74</v>
      </c>
      <c r="W57" s="57" t="s">
        <v>75</v>
      </c>
      <c r="X57" s="55" t="s">
        <v>76</v>
      </c>
      <c r="Y57" s="55" t="s">
        <v>77</v>
      </c>
      <c r="Z57" s="55" t="s">
        <v>78</v>
      </c>
      <c r="AA57" s="55" t="s">
        <v>79</v>
      </c>
      <c r="AC57" s="54"/>
      <c r="AD57" s="54"/>
    </row>
    <row r="58" spans="2:31" s="53" customFormat="1" ht="24" customHeight="1">
      <c r="B58" s="59" t="s">
        <v>345</v>
      </c>
      <c r="C58" s="374" t="s">
        <v>346</v>
      </c>
      <c r="D58" s="61" t="str">
        <f>E57</f>
        <v>神戸</v>
      </c>
      <c r="E58" s="376"/>
      <c r="F58" s="377"/>
      <c r="G58" s="378"/>
      <c r="H58" s="62">
        <v>2</v>
      </c>
      <c r="I58" s="63" t="s">
        <v>347</v>
      </c>
      <c r="J58" s="64">
        <v>1</v>
      </c>
      <c r="K58" s="62">
        <v>5</v>
      </c>
      <c r="L58" s="63" t="s">
        <v>347</v>
      </c>
      <c r="M58" s="64">
        <v>0</v>
      </c>
      <c r="N58" s="62">
        <v>4</v>
      </c>
      <c r="O58" s="63" t="s">
        <v>347</v>
      </c>
      <c r="P58" s="64">
        <v>0</v>
      </c>
      <c r="Q58" s="62">
        <v>1</v>
      </c>
      <c r="R58" s="63" t="s">
        <v>347</v>
      </c>
      <c r="S58" s="64">
        <v>2</v>
      </c>
      <c r="T58" s="60">
        <f>SUM(U58:W58)</f>
        <v>4</v>
      </c>
      <c r="U58" s="60">
        <v>3</v>
      </c>
      <c r="V58" s="60">
        <v>1</v>
      </c>
      <c r="W58" s="79"/>
      <c r="X58" s="60">
        <f>E58+H58+K58+N58+Q58</f>
        <v>12</v>
      </c>
      <c r="Y58" s="60">
        <f>G58+J58+M58+P58+S58</f>
        <v>3</v>
      </c>
      <c r="Z58" s="60">
        <f>X58-Y58</f>
        <v>9</v>
      </c>
      <c r="AA58" s="68">
        <v>13</v>
      </c>
      <c r="AB58" s="69"/>
      <c r="AC58" s="70" t="s">
        <v>70</v>
      </c>
      <c r="AD58" s="70" t="str">
        <f>VLOOKUP($AC58,$B$57:$D$80,3,0)</f>
        <v>神戸</v>
      </c>
      <c r="AE58" s="69"/>
    </row>
    <row r="59" spans="2:31" s="53" customFormat="1" ht="24" customHeight="1">
      <c r="B59" s="59" t="s">
        <v>2</v>
      </c>
      <c r="C59" s="375"/>
      <c r="D59" s="71" t="str">
        <f>H57</f>
        <v>大阪選抜</v>
      </c>
      <c r="E59" s="71">
        <f>J58</f>
        <v>1</v>
      </c>
      <c r="F59" s="72" t="s">
        <v>15</v>
      </c>
      <c r="G59" s="73">
        <f>H58</f>
        <v>2</v>
      </c>
      <c r="H59" s="365"/>
      <c r="I59" s="366"/>
      <c r="J59" s="367"/>
      <c r="K59" s="71">
        <v>3</v>
      </c>
      <c r="L59" s="72" t="s">
        <v>15</v>
      </c>
      <c r="M59" s="73">
        <v>0</v>
      </c>
      <c r="N59" s="71">
        <v>3</v>
      </c>
      <c r="O59" s="72" t="s">
        <v>15</v>
      </c>
      <c r="P59" s="73">
        <v>0</v>
      </c>
      <c r="Q59" s="71">
        <v>1</v>
      </c>
      <c r="R59" s="72" t="s">
        <v>15</v>
      </c>
      <c r="S59" s="73">
        <v>0</v>
      </c>
      <c r="T59" s="76">
        <f>SUM(U59:W59)</f>
        <v>4</v>
      </c>
      <c r="U59" s="76">
        <v>3</v>
      </c>
      <c r="V59" s="76">
        <v>1</v>
      </c>
      <c r="W59" s="73"/>
      <c r="X59" s="76">
        <f>E59+H59+K59+N59+Q59</f>
        <v>8</v>
      </c>
      <c r="Y59" s="76">
        <f>G59+J59+M59+P59+S59</f>
        <v>2</v>
      </c>
      <c r="Z59" s="76">
        <f>X59-Y59</f>
        <v>6</v>
      </c>
      <c r="AA59" s="73">
        <v>14</v>
      </c>
      <c r="AB59" s="69"/>
      <c r="AC59" s="70" t="s">
        <v>2</v>
      </c>
      <c r="AD59" s="70" t="str">
        <f>VLOOKUP($AC59,$B$3:$D$39,3,0)</f>
        <v>大阪選抜</v>
      </c>
      <c r="AE59" s="69"/>
    </row>
    <row r="60" spans="2:31" s="53" customFormat="1" ht="24" customHeight="1">
      <c r="B60" s="59" t="s">
        <v>82</v>
      </c>
      <c r="C60" s="375"/>
      <c r="D60" s="71" t="str">
        <f>K57</f>
        <v>高知</v>
      </c>
      <c r="E60" s="71">
        <f>M58</f>
        <v>0</v>
      </c>
      <c r="F60" s="72" t="s">
        <v>15</v>
      </c>
      <c r="G60" s="73">
        <f>K58</f>
        <v>5</v>
      </c>
      <c r="H60" s="71">
        <f>M59</f>
        <v>0</v>
      </c>
      <c r="I60" s="72" t="s">
        <v>15</v>
      </c>
      <c r="J60" s="73">
        <f>K59</f>
        <v>3</v>
      </c>
      <c r="K60" s="365"/>
      <c r="L60" s="366"/>
      <c r="M60" s="367"/>
      <c r="N60" s="71">
        <v>4</v>
      </c>
      <c r="O60" s="72" t="s">
        <v>15</v>
      </c>
      <c r="P60" s="73">
        <v>5</v>
      </c>
      <c r="Q60" s="71">
        <v>0</v>
      </c>
      <c r="R60" s="72" t="s">
        <v>15</v>
      </c>
      <c r="S60" s="73">
        <v>2</v>
      </c>
      <c r="T60" s="76">
        <f>SUM(U60:W60)</f>
        <v>4</v>
      </c>
      <c r="U60" s="76"/>
      <c r="V60" s="76">
        <v>4</v>
      </c>
      <c r="W60" s="73"/>
      <c r="X60" s="76">
        <f>E60+H60+K60+N60+Q60</f>
        <v>4</v>
      </c>
      <c r="Y60" s="76">
        <f>G60+J60+M60+P60+S60</f>
        <v>15</v>
      </c>
      <c r="Z60" s="76">
        <f>X60-Y60</f>
        <v>-11</v>
      </c>
      <c r="AA60" s="73">
        <v>17</v>
      </c>
      <c r="AB60" s="69"/>
      <c r="AC60" s="70" t="s">
        <v>82</v>
      </c>
      <c r="AD60" s="70" t="str">
        <f>VLOOKUP($AC60,$B$3:$D$39,3,0)</f>
        <v>高知</v>
      </c>
      <c r="AE60" s="69"/>
    </row>
    <row r="61" spans="2:31" s="53" customFormat="1" ht="24" customHeight="1">
      <c r="B61" s="59" t="s">
        <v>38</v>
      </c>
      <c r="C61" s="375"/>
      <c r="D61" s="71" t="str">
        <f>N57</f>
        <v>阪大B</v>
      </c>
      <c r="E61" s="71">
        <f>P58</f>
        <v>0</v>
      </c>
      <c r="F61" s="72" t="s">
        <v>15</v>
      </c>
      <c r="G61" s="73">
        <f>N58</f>
        <v>4</v>
      </c>
      <c r="H61" s="71">
        <f>P59</f>
        <v>0</v>
      </c>
      <c r="I61" s="72" t="s">
        <v>15</v>
      </c>
      <c r="J61" s="73">
        <f>N59</f>
        <v>3</v>
      </c>
      <c r="K61" s="71">
        <f>P60</f>
        <v>5</v>
      </c>
      <c r="L61" s="72" t="s">
        <v>15</v>
      </c>
      <c r="M61" s="73">
        <f>N60</f>
        <v>4</v>
      </c>
      <c r="N61" s="365"/>
      <c r="O61" s="366"/>
      <c r="P61" s="367"/>
      <c r="Q61" s="71">
        <v>2</v>
      </c>
      <c r="R61" s="72" t="s">
        <v>15</v>
      </c>
      <c r="S61" s="73">
        <v>3</v>
      </c>
      <c r="T61" s="76">
        <f>SUM(U61:W61)</f>
        <v>4</v>
      </c>
      <c r="U61" s="76">
        <v>1</v>
      </c>
      <c r="V61" s="76">
        <v>3</v>
      </c>
      <c r="W61" s="73"/>
      <c r="X61" s="76">
        <f>E61+H61+K61+N61+Q61</f>
        <v>7</v>
      </c>
      <c r="Y61" s="76">
        <f>G61+J61+M61+P61+S61</f>
        <v>14</v>
      </c>
      <c r="Z61" s="76">
        <f>X61-Y61</f>
        <v>-7</v>
      </c>
      <c r="AA61" s="73">
        <v>16</v>
      </c>
      <c r="AB61" s="69"/>
      <c r="AC61" s="70" t="s">
        <v>38</v>
      </c>
      <c r="AD61" s="70" t="str">
        <f>VLOOKUP($AC61,$B$3:$D$39,3,0)</f>
        <v>阪大B</v>
      </c>
      <c r="AE61" s="69"/>
    </row>
    <row r="62" spans="2:31" s="53" customFormat="1" ht="24" customHeight="1">
      <c r="B62" s="59" t="s">
        <v>3</v>
      </c>
      <c r="C62" s="112"/>
      <c r="D62" s="114" t="str">
        <f>Q57</f>
        <v>高専</v>
      </c>
      <c r="E62" s="114">
        <f>S58</f>
        <v>2</v>
      </c>
      <c r="F62" s="85" t="s">
        <v>15</v>
      </c>
      <c r="G62" s="116">
        <f>Q58</f>
        <v>1</v>
      </c>
      <c r="H62" s="114">
        <f>S59</f>
        <v>0</v>
      </c>
      <c r="I62" s="85" t="s">
        <v>15</v>
      </c>
      <c r="J62" s="116">
        <f>Q59</f>
        <v>1</v>
      </c>
      <c r="K62" s="114">
        <f>S60</f>
        <v>2</v>
      </c>
      <c r="L62" s="85" t="s">
        <v>15</v>
      </c>
      <c r="M62" s="116">
        <f>Q60</f>
        <v>0</v>
      </c>
      <c r="N62" s="114">
        <f>S61</f>
        <v>3</v>
      </c>
      <c r="O62" s="85" t="s">
        <v>15</v>
      </c>
      <c r="P62" s="116">
        <f>Q61</f>
        <v>2</v>
      </c>
      <c r="Q62" s="368"/>
      <c r="R62" s="369"/>
      <c r="S62" s="370"/>
      <c r="T62" s="80">
        <f>SUM(U62:W62)</f>
        <v>4</v>
      </c>
      <c r="U62" s="80">
        <v>3</v>
      </c>
      <c r="V62" s="80">
        <v>1</v>
      </c>
      <c r="W62" s="83"/>
      <c r="X62" s="80">
        <f>E62+H62+K62+N62+Q62</f>
        <v>7</v>
      </c>
      <c r="Y62" s="80">
        <f>G62+J62+M62+P62+S62</f>
        <v>4</v>
      </c>
      <c r="Z62" s="80">
        <f>X62-Y62</f>
        <v>3</v>
      </c>
      <c r="AA62" s="116">
        <v>15</v>
      </c>
      <c r="AB62" s="69"/>
      <c r="AC62" s="70" t="s">
        <v>3</v>
      </c>
      <c r="AD62" s="70" t="str">
        <f>VLOOKUP($AC62,$B$3:$D$39,3,0)</f>
        <v>高専</v>
      </c>
      <c r="AE62" s="69"/>
    </row>
    <row r="63" spans="3:31" s="53" customFormat="1" ht="24" customHeight="1">
      <c r="C63" s="63"/>
      <c r="D63" s="63"/>
      <c r="E63" s="117"/>
      <c r="F63" s="117"/>
      <c r="G63" s="117"/>
      <c r="H63" s="117"/>
      <c r="I63" s="117"/>
      <c r="J63" s="117"/>
      <c r="K63" s="117"/>
      <c r="L63" s="117"/>
      <c r="M63" s="117"/>
      <c r="N63" s="117"/>
      <c r="O63" s="119"/>
      <c r="P63" s="119"/>
      <c r="Q63" s="117"/>
      <c r="R63" s="117"/>
      <c r="S63" s="117"/>
      <c r="T63" s="117"/>
      <c r="U63" s="63"/>
      <c r="V63" s="63"/>
      <c r="W63" s="63"/>
      <c r="X63" s="63"/>
      <c r="Y63" s="63"/>
      <c r="Z63" s="63"/>
      <c r="AA63" s="63"/>
      <c r="AB63" s="69"/>
      <c r="AC63" s="69"/>
      <c r="AD63" s="69"/>
      <c r="AE63" s="69"/>
    </row>
    <row r="64" spans="4:20" ht="24" customHeight="1">
      <c r="D64" s="87" t="s">
        <v>348</v>
      </c>
      <c r="E64" s="211"/>
      <c r="F64" s="211"/>
      <c r="G64" s="211"/>
      <c r="H64" s="211"/>
      <c r="I64" s="211"/>
      <c r="J64" s="211"/>
      <c r="K64" s="211"/>
      <c r="L64" s="211"/>
      <c r="M64" s="211"/>
      <c r="N64" s="211"/>
      <c r="O64" s="211"/>
      <c r="P64" s="211"/>
      <c r="Q64" s="212"/>
      <c r="R64" s="212"/>
      <c r="S64" s="212"/>
      <c r="T64" s="213"/>
    </row>
    <row r="65" spans="3:30" s="58" customFormat="1" ht="24" customHeight="1">
      <c r="C65" s="77"/>
      <c r="D65" s="186" t="s">
        <v>4</v>
      </c>
      <c r="E65" s="371" t="str">
        <f>AD39</f>
        <v>甲南ク</v>
      </c>
      <c r="F65" s="372"/>
      <c r="G65" s="373"/>
      <c r="H65" s="371" t="str">
        <f>AD45</f>
        <v>京女中</v>
      </c>
      <c r="I65" s="372"/>
      <c r="J65" s="373"/>
      <c r="K65" s="371" t="str">
        <f>AD51</f>
        <v>茨木</v>
      </c>
      <c r="L65" s="372"/>
      <c r="M65" s="373"/>
      <c r="N65" s="371"/>
      <c r="O65" s="372"/>
      <c r="P65" s="373"/>
      <c r="Q65" s="371"/>
      <c r="R65" s="372"/>
      <c r="S65" s="373"/>
      <c r="T65" s="55" t="s">
        <v>72</v>
      </c>
      <c r="U65" s="55" t="s">
        <v>73</v>
      </c>
      <c r="V65" s="55" t="s">
        <v>74</v>
      </c>
      <c r="W65" s="57" t="s">
        <v>75</v>
      </c>
      <c r="X65" s="55" t="s">
        <v>76</v>
      </c>
      <c r="Y65" s="55" t="s">
        <v>77</v>
      </c>
      <c r="Z65" s="55" t="s">
        <v>78</v>
      </c>
      <c r="AA65" s="55" t="s">
        <v>79</v>
      </c>
      <c r="AC65" s="54"/>
      <c r="AD65" s="54"/>
    </row>
    <row r="66" spans="2:31" s="53" customFormat="1" ht="24" customHeight="1">
      <c r="B66" s="69" t="s">
        <v>349</v>
      </c>
      <c r="C66" s="379" t="s">
        <v>350</v>
      </c>
      <c r="D66" s="61" t="str">
        <f>E65</f>
        <v>甲南ク</v>
      </c>
      <c r="E66" s="404"/>
      <c r="F66" s="405"/>
      <c r="G66" s="406"/>
      <c r="H66" s="113">
        <v>5</v>
      </c>
      <c r="I66" s="84" t="s">
        <v>351</v>
      </c>
      <c r="J66" s="79">
        <v>0</v>
      </c>
      <c r="K66" s="113">
        <v>1</v>
      </c>
      <c r="L66" s="84" t="s">
        <v>351</v>
      </c>
      <c r="M66" s="79">
        <v>2</v>
      </c>
      <c r="N66" s="113"/>
      <c r="O66" s="84" t="s">
        <v>351</v>
      </c>
      <c r="P66" s="79"/>
      <c r="Q66" s="61"/>
      <c r="R66" s="115" t="s">
        <v>351</v>
      </c>
      <c r="S66" s="68"/>
      <c r="T66" s="60">
        <f>SUM(U66:W66)</f>
        <v>2</v>
      </c>
      <c r="U66" s="60">
        <v>1</v>
      </c>
      <c r="V66" s="60">
        <v>1</v>
      </c>
      <c r="W66" s="79"/>
      <c r="X66" s="60">
        <f>E66+H66+K66+N66+Q66</f>
        <v>6</v>
      </c>
      <c r="Y66" s="60">
        <f>G66+J66+M66+P66+S66</f>
        <v>2</v>
      </c>
      <c r="Z66" s="60">
        <f>X66-Y66</f>
        <v>4</v>
      </c>
      <c r="AA66" s="68">
        <v>14</v>
      </c>
      <c r="AB66" s="69"/>
      <c r="AC66" s="70" t="s">
        <v>352</v>
      </c>
      <c r="AD66" s="70" t="str">
        <f>VLOOKUP($AC66,$B$4:$D$40,3,0)</f>
        <v>甲南ク</v>
      </c>
      <c r="AE66" s="69"/>
    </row>
    <row r="67" spans="2:31" s="53" customFormat="1" ht="24" customHeight="1">
      <c r="B67" s="69" t="s">
        <v>353</v>
      </c>
      <c r="C67" s="380"/>
      <c r="D67" s="74" t="str">
        <f>H65</f>
        <v>京女中</v>
      </c>
      <c r="E67" s="71">
        <f>J66</f>
        <v>0</v>
      </c>
      <c r="F67" s="72" t="s">
        <v>15</v>
      </c>
      <c r="G67" s="73">
        <f>H66</f>
        <v>5</v>
      </c>
      <c r="H67" s="365"/>
      <c r="I67" s="366"/>
      <c r="J67" s="367"/>
      <c r="K67" s="71">
        <v>0</v>
      </c>
      <c r="L67" s="72" t="s">
        <v>15</v>
      </c>
      <c r="M67" s="73">
        <v>5</v>
      </c>
      <c r="N67" s="71"/>
      <c r="O67" s="72" t="s">
        <v>15</v>
      </c>
      <c r="P67" s="73"/>
      <c r="Q67" s="65"/>
      <c r="R67" s="66" t="s">
        <v>15</v>
      </c>
      <c r="S67" s="67"/>
      <c r="T67" s="76">
        <f>SUM(U67:W67)</f>
        <v>2</v>
      </c>
      <c r="U67" s="76"/>
      <c r="V67" s="76">
        <v>2</v>
      </c>
      <c r="W67" s="73"/>
      <c r="X67" s="76">
        <f>E67+H67+K67+N67+Q67</f>
        <v>0</v>
      </c>
      <c r="Y67" s="76">
        <f>G67+J67+M67+P67+S67</f>
        <v>10</v>
      </c>
      <c r="Z67" s="76">
        <f>X67-Y67</f>
        <v>-10</v>
      </c>
      <c r="AA67" s="73">
        <v>15</v>
      </c>
      <c r="AB67" s="69"/>
      <c r="AC67" s="70" t="s">
        <v>205</v>
      </c>
      <c r="AD67" s="70" t="str">
        <f>VLOOKUP($AC67,$B$16:$D$52,3,0)</f>
        <v>京女中</v>
      </c>
      <c r="AE67" s="69"/>
    </row>
    <row r="68" spans="2:31" s="53" customFormat="1" ht="24" customHeight="1">
      <c r="B68" s="69" t="s">
        <v>206</v>
      </c>
      <c r="C68" s="380"/>
      <c r="D68" s="71" t="str">
        <f>K65</f>
        <v>茨木</v>
      </c>
      <c r="E68" s="71">
        <f>M66</f>
        <v>2</v>
      </c>
      <c r="F68" s="72" t="s">
        <v>15</v>
      </c>
      <c r="G68" s="73">
        <f>K66</f>
        <v>1</v>
      </c>
      <c r="H68" s="71">
        <f>M67</f>
        <v>5</v>
      </c>
      <c r="I68" s="72" t="s">
        <v>15</v>
      </c>
      <c r="J68" s="73">
        <f>K67</f>
        <v>0</v>
      </c>
      <c r="K68" s="365"/>
      <c r="L68" s="366"/>
      <c r="M68" s="367"/>
      <c r="N68" s="71"/>
      <c r="O68" s="72" t="s">
        <v>15</v>
      </c>
      <c r="P68" s="73"/>
      <c r="Q68" s="65"/>
      <c r="R68" s="66" t="s">
        <v>15</v>
      </c>
      <c r="S68" s="67"/>
      <c r="T68" s="76">
        <f>SUM(U68:W68)</f>
        <v>2</v>
      </c>
      <c r="U68" s="76">
        <v>2</v>
      </c>
      <c r="V68" s="76"/>
      <c r="W68" s="73"/>
      <c r="X68" s="76">
        <f>E68+H68+K68+N68+Q68</f>
        <v>7</v>
      </c>
      <c r="Y68" s="76">
        <f>G68+J68+M68+P68+S68</f>
        <v>1</v>
      </c>
      <c r="Z68" s="76">
        <f>X68-Y68</f>
        <v>6</v>
      </c>
      <c r="AA68" s="73">
        <v>13</v>
      </c>
      <c r="AB68" s="69"/>
      <c r="AC68" s="70" t="s">
        <v>206</v>
      </c>
      <c r="AD68" s="70" t="str">
        <f>VLOOKUP($AC68,$B$16:$D$52,3,0)</f>
        <v>茨木</v>
      </c>
      <c r="AE68" s="69"/>
    </row>
    <row r="69" spans="2:31" s="53" customFormat="1" ht="24" customHeight="1">
      <c r="B69" s="69"/>
      <c r="C69" s="381"/>
      <c r="D69" s="81"/>
      <c r="E69" s="114"/>
      <c r="F69" s="85"/>
      <c r="G69" s="116"/>
      <c r="H69" s="114"/>
      <c r="I69" s="85"/>
      <c r="J69" s="116"/>
      <c r="K69" s="114"/>
      <c r="L69" s="85"/>
      <c r="M69" s="116"/>
      <c r="N69" s="407"/>
      <c r="O69" s="408"/>
      <c r="P69" s="409"/>
      <c r="Q69" s="114"/>
      <c r="R69" s="85" t="s">
        <v>15</v>
      </c>
      <c r="S69" s="116"/>
      <c r="T69" s="80"/>
      <c r="U69" s="80"/>
      <c r="V69" s="80"/>
      <c r="W69" s="83"/>
      <c r="X69" s="80"/>
      <c r="Y69" s="80"/>
      <c r="Z69" s="80"/>
      <c r="AA69" s="83"/>
      <c r="AB69" s="69"/>
      <c r="AC69" s="70"/>
      <c r="AD69" s="70"/>
      <c r="AE69" s="69"/>
    </row>
    <row r="70" spans="17:20" ht="15">
      <c r="Q70" s="362"/>
      <c r="R70" s="362"/>
      <c r="S70" s="362"/>
      <c r="T70" s="90"/>
    </row>
    <row r="71" spans="2:30" s="58" customFormat="1" ht="14.25">
      <c r="B71" s="54"/>
      <c r="C71" s="181"/>
      <c r="D71" s="181"/>
      <c r="E71" s="363"/>
      <c r="F71" s="364"/>
      <c r="G71" s="364"/>
      <c r="H71" s="363"/>
      <c r="I71" s="364"/>
      <c r="J71" s="364"/>
      <c r="K71" s="363"/>
      <c r="L71" s="364"/>
      <c r="M71" s="364"/>
      <c r="N71" s="363"/>
      <c r="O71" s="364"/>
      <c r="P71" s="364"/>
      <c r="Q71" s="363"/>
      <c r="R71" s="364"/>
      <c r="S71" s="364"/>
      <c r="T71" s="181"/>
      <c r="U71" s="181"/>
      <c r="V71" s="181"/>
      <c r="W71" s="181"/>
      <c r="X71" s="181"/>
      <c r="Y71" s="181"/>
      <c r="Z71" s="181"/>
      <c r="AA71" s="181"/>
      <c r="AB71" s="183"/>
      <c r="AC71" s="183"/>
      <c r="AD71" s="183"/>
    </row>
    <row r="72" spans="3:31" s="53" customFormat="1" ht="15">
      <c r="C72" s="360"/>
      <c r="D72" s="117"/>
      <c r="E72" s="117"/>
      <c r="F72" s="117"/>
      <c r="G72" s="117"/>
      <c r="H72" s="117"/>
      <c r="I72" s="117"/>
      <c r="J72" s="117"/>
      <c r="K72" s="117"/>
      <c r="L72" s="117"/>
      <c r="M72" s="117"/>
      <c r="N72" s="117"/>
      <c r="O72" s="117"/>
      <c r="P72" s="117"/>
      <c r="Q72" s="117"/>
      <c r="R72" s="117"/>
      <c r="S72" s="117"/>
      <c r="T72" s="117"/>
      <c r="U72" s="117"/>
      <c r="V72" s="117"/>
      <c r="W72" s="117"/>
      <c r="X72" s="117"/>
      <c r="Y72" s="117"/>
      <c r="Z72" s="117"/>
      <c r="AA72" s="117"/>
      <c r="AB72" s="184"/>
      <c r="AC72" s="184"/>
      <c r="AD72" s="184"/>
      <c r="AE72" s="69"/>
    </row>
    <row r="73" spans="3:31" s="53" customFormat="1" ht="15">
      <c r="C73" s="360"/>
      <c r="D73" s="117"/>
      <c r="E73" s="117"/>
      <c r="F73" s="117"/>
      <c r="G73" s="117"/>
      <c r="H73" s="117"/>
      <c r="I73" s="117"/>
      <c r="J73" s="117"/>
      <c r="K73" s="117"/>
      <c r="L73" s="117"/>
      <c r="M73" s="117"/>
      <c r="N73" s="117"/>
      <c r="O73" s="117"/>
      <c r="P73" s="117"/>
      <c r="Q73" s="117"/>
      <c r="R73" s="117"/>
      <c r="S73" s="117"/>
      <c r="T73" s="117"/>
      <c r="U73" s="117"/>
      <c r="V73" s="117"/>
      <c r="W73" s="117"/>
      <c r="X73" s="117"/>
      <c r="Y73" s="117"/>
      <c r="Z73" s="117"/>
      <c r="AA73" s="117"/>
      <c r="AB73" s="184"/>
      <c r="AC73" s="184"/>
      <c r="AD73" s="184"/>
      <c r="AE73" s="69"/>
    </row>
    <row r="74" spans="3:31" s="53" customFormat="1" ht="15">
      <c r="C74" s="360"/>
      <c r="D74" s="117"/>
      <c r="E74" s="117"/>
      <c r="F74" s="117"/>
      <c r="G74" s="117"/>
      <c r="H74" s="117"/>
      <c r="I74" s="117"/>
      <c r="J74" s="117"/>
      <c r="K74" s="117"/>
      <c r="L74" s="117"/>
      <c r="M74" s="117"/>
      <c r="N74" s="117"/>
      <c r="O74" s="117"/>
      <c r="P74" s="117"/>
      <c r="Q74" s="117"/>
      <c r="R74" s="117"/>
      <c r="S74" s="117"/>
      <c r="T74" s="117"/>
      <c r="U74" s="117"/>
      <c r="V74" s="117"/>
      <c r="W74" s="117"/>
      <c r="X74" s="117"/>
      <c r="Y74" s="117"/>
      <c r="Z74" s="117"/>
      <c r="AA74" s="117"/>
      <c r="AB74" s="184"/>
      <c r="AC74" s="184"/>
      <c r="AD74" s="184"/>
      <c r="AE74" s="69"/>
    </row>
    <row r="75" spans="3:31" s="53" customFormat="1" ht="15">
      <c r="C75" s="360"/>
      <c r="D75" s="185"/>
      <c r="E75" s="117"/>
      <c r="F75" s="117"/>
      <c r="G75" s="117"/>
      <c r="H75" s="117"/>
      <c r="I75" s="117"/>
      <c r="J75" s="117"/>
      <c r="K75" s="117"/>
      <c r="L75" s="117"/>
      <c r="M75" s="117"/>
      <c r="N75" s="360"/>
      <c r="O75" s="361"/>
      <c r="P75" s="361"/>
      <c r="Q75" s="117"/>
      <c r="R75" s="117"/>
      <c r="S75" s="117"/>
      <c r="T75" s="117"/>
      <c r="U75" s="117"/>
      <c r="V75" s="117"/>
      <c r="W75" s="117"/>
      <c r="X75" s="117"/>
      <c r="Y75" s="117"/>
      <c r="Z75" s="117"/>
      <c r="AA75" s="117"/>
      <c r="AB75" s="184"/>
      <c r="AC75" s="184"/>
      <c r="AD75" s="184"/>
      <c r="AE75" s="69"/>
    </row>
    <row r="76" spans="3:30" s="58" customFormat="1" ht="15">
      <c r="C76" s="181"/>
      <c r="D76" s="181"/>
      <c r="E76" s="117"/>
      <c r="F76" s="117"/>
      <c r="G76" s="117"/>
      <c r="H76" s="117"/>
      <c r="I76" s="117"/>
      <c r="J76" s="117"/>
      <c r="K76" s="117"/>
      <c r="L76" s="117"/>
      <c r="M76" s="117"/>
      <c r="N76" s="363"/>
      <c r="O76" s="364"/>
      <c r="P76" s="364"/>
      <c r="Q76" s="363"/>
      <c r="R76" s="364"/>
      <c r="S76" s="364"/>
      <c r="T76" s="181"/>
      <c r="U76" s="181"/>
      <c r="V76" s="181"/>
      <c r="W76" s="181"/>
      <c r="X76" s="181"/>
      <c r="Y76" s="181"/>
      <c r="Z76" s="181"/>
      <c r="AA76" s="181"/>
      <c r="AB76" s="183"/>
      <c r="AC76" s="183"/>
      <c r="AD76" s="183"/>
    </row>
    <row r="77" spans="2:31" s="53" customFormat="1" ht="15">
      <c r="B77" s="69"/>
      <c r="C77" s="360"/>
      <c r="D77" s="117"/>
      <c r="E77" s="117"/>
      <c r="F77" s="117"/>
      <c r="G77" s="117"/>
      <c r="H77" s="117"/>
      <c r="I77" s="117"/>
      <c r="J77" s="117"/>
      <c r="K77" s="117"/>
      <c r="L77" s="117"/>
      <c r="M77" s="117"/>
      <c r="N77" s="117"/>
      <c r="O77" s="117"/>
      <c r="P77" s="117"/>
      <c r="Q77" s="117"/>
      <c r="R77" s="117"/>
      <c r="S77" s="117"/>
      <c r="T77" s="117"/>
      <c r="U77" s="117"/>
      <c r="V77" s="117"/>
      <c r="W77" s="117"/>
      <c r="X77" s="117"/>
      <c r="Y77" s="117"/>
      <c r="Z77" s="117"/>
      <c r="AA77" s="117"/>
      <c r="AB77" s="184"/>
      <c r="AC77" s="184"/>
      <c r="AD77" s="184"/>
      <c r="AE77" s="69"/>
    </row>
    <row r="78" spans="2:31" s="53" customFormat="1" ht="15">
      <c r="B78" s="69"/>
      <c r="C78" s="360"/>
      <c r="D78" s="117"/>
      <c r="E78" s="117"/>
      <c r="F78" s="117"/>
      <c r="G78" s="117"/>
      <c r="H78" s="117"/>
      <c r="I78" s="117"/>
      <c r="J78" s="117"/>
      <c r="K78" s="117"/>
      <c r="L78" s="117"/>
      <c r="M78" s="117"/>
      <c r="N78" s="117"/>
      <c r="O78" s="117"/>
      <c r="P78" s="117"/>
      <c r="Q78" s="117"/>
      <c r="R78" s="117"/>
      <c r="S78" s="117"/>
      <c r="T78" s="117"/>
      <c r="U78" s="117"/>
      <c r="V78" s="117"/>
      <c r="W78" s="117"/>
      <c r="X78" s="117"/>
      <c r="Y78" s="117"/>
      <c r="Z78" s="117"/>
      <c r="AA78" s="117"/>
      <c r="AB78" s="184"/>
      <c r="AC78" s="184"/>
      <c r="AD78" s="184"/>
      <c r="AE78" s="69"/>
    </row>
    <row r="79" spans="2:31" s="53" customFormat="1" ht="15">
      <c r="B79" s="69"/>
      <c r="C79" s="360"/>
      <c r="D79" s="117"/>
      <c r="E79" s="117"/>
      <c r="F79" s="117"/>
      <c r="G79" s="117"/>
      <c r="H79" s="117"/>
      <c r="I79" s="117"/>
      <c r="J79" s="117"/>
      <c r="K79" s="117"/>
      <c r="L79" s="117"/>
      <c r="M79" s="117"/>
      <c r="N79" s="117"/>
      <c r="O79" s="117"/>
      <c r="P79" s="117"/>
      <c r="Q79" s="117"/>
      <c r="R79" s="117"/>
      <c r="S79" s="117"/>
      <c r="T79" s="117"/>
      <c r="U79" s="117"/>
      <c r="V79" s="117"/>
      <c r="W79" s="117"/>
      <c r="X79" s="117"/>
      <c r="Y79" s="117"/>
      <c r="Z79" s="117"/>
      <c r="AA79" s="117"/>
      <c r="AB79" s="184"/>
      <c r="AC79" s="184"/>
      <c r="AD79" s="184"/>
      <c r="AE79" s="69"/>
    </row>
    <row r="80" spans="2:31" s="53" customFormat="1" ht="15">
      <c r="B80" s="69"/>
      <c r="C80" s="360"/>
      <c r="D80" s="117"/>
      <c r="E80" s="117"/>
      <c r="F80" s="117"/>
      <c r="G80" s="117"/>
      <c r="H80" s="117"/>
      <c r="I80" s="117"/>
      <c r="J80" s="117"/>
      <c r="K80" s="117"/>
      <c r="L80" s="117"/>
      <c r="M80" s="117"/>
      <c r="N80" s="360"/>
      <c r="O80" s="361"/>
      <c r="P80" s="361"/>
      <c r="Q80" s="117"/>
      <c r="R80" s="117"/>
      <c r="S80" s="117"/>
      <c r="T80" s="117"/>
      <c r="U80" s="117"/>
      <c r="V80" s="117"/>
      <c r="W80" s="117"/>
      <c r="X80" s="117"/>
      <c r="Y80" s="117"/>
      <c r="Z80" s="117"/>
      <c r="AA80" s="117"/>
      <c r="AB80" s="184"/>
      <c r="AC80" s="184"/>
      <c r="AD80" s="184"/>
      <c r="AE80" s="69"/>
    </row>
  </sheetData>
  <sheetProtection/>
  <mergeCells count="121">
    <mergeCell ref="Q40:S40"/>
    <mergeCell ref="E15:G15"/>
    <mergeCell ref="C30:C34"/>
    <mergeCell ref="E30:G30"/>
    <mergeCell ref="H31:J31"/>
    <mergeCell ref="Q76:S76"/>
    <mergeCell ref="C66:C69"/>
    <mergeCell ref="E66:G66"/>
    <mergeCell ref="H67:J67"/>
    <mergeCell ref="K68:M68"/>
    <mergeCell ref="N69:P69"/>
    <mergeCell ref="C72:C75"/>
    <mergeCell ref="H4:J4"/>
    <mergeCell ref="K4:M4"/>
    <mergeCell ref="N4:P4"/>
    <mergeCell ref="E41:G41"/>
    <mergeCell ref="H41:J41"/>
    <mergeCell ref="K41:M41"/>
    <mergeCell ref="N39:P39"/>
    <mergeCell ref="H9:J9"/>
    <mergeCell ref="K9:M9"/>
    <mergeCell ref="N9:P9"/>
    <mergeCell ref="Q4:S4"/>
    <mergeCell ref="C5:C8"/>
    <mergeCell ref="E5:G5"/>
    <mergeCell ref="H6:J6"/>
    <mergeCell ref="K7:M7"/>
    <mergeCell ref="N8:P8"/>
    <mergeCell ref="E4:G4"/>
    <mergeCell ref="N15:P15"/>
    <mergeCell ref="Q15:S15"/>
    <mergeCell ref="Q9:S9"/>
    <mergeCell ref="C10:C14"/>
    <mergeCell ref="E10:G10"/>
    <mergeCell ref="H11:J11"/>
    <mergeCell ref="K12:M12"/>
    <mergeCell ref="N13:P13"/>
    <mergeCell ref="Q14:S14"/>
    <mergeCell ref="E9:G9"/>
    <mergeCell ref="C16:C20"/>
    <mergeCell ref="E16:G16"/>
    <mergeCell ref="H17:J17"/>
    <mergeCell ref="K18:M18"/>
    <mergeCell ref="H15:J15"/>
    <mergeCell ref="K15:M15"/>
    <mergeCell ref="N19:P19"/>
    <mergeCell ref="N20:P20"/>
    <mergeCell ref="E21:G21"/>
    <mergeCell ref="H21:J21"/>
    <mergeCell ref="K21:M21"/>
    <mergeCell ref="N21:P21"/>
    <mergeCell ref="Q21:S21"/>
    <mergeCell ref="C22:C25"/>
    <mergeCell ref="E22:G22"/>
    <mergeCell ref="H23:J23"/>
    <mergeCell ref="K24:M24"/>
    <mergeCell ref="N25:P25"/>
    <mergeCell ref="Q26:S26"/>
    <mergeCell ref="E29:G29"/>
    <mergeCell ref="H29:J29"/>
    <mergeCell ref="K29:M29"/>
    <mergeCell ref="N29:P29"/>
    <mergeCell ref="Q29:S29"/>
    <mergeCell ref="Q34:S34"/>
    <mergeCell ref="E35:G35"/>
    <mergeCell ref="H35:J35"/>
    <mergeCell ref="K35:M35"/>
    <mergeCell ref="N35:P35"/>
    <mergeCell ref="Q35:S35"/>
    <mergeCell ref="C36:C40"/>
    <mergeCell ref="E36:G36"/>
    <mergeCell ref="H37:J37"/>
    <mergeCell ref="K38:M38"/>
    <mergeCell ref="K32:M32"/>
    <mergeCell ref="N33:P33"/>
    <mergeCell ref="N47:P47"/>
    <mergeCell ref="N41:P41"/>
    <mergeCell ref="Q41:S41"/>
    <mergeCell ref="C42:C46"/>
    <mergeCell ref="E42:G42"/>
    <mergeCell ref="H43:J43"/>
    <mergeCell ref="K44:M44"/>
    <mergeCell ref="N45:P45"/>
    <mergeCell ref="Q46:S46"/>
    <mergeCell ref="Q47:S47"/>
    <mergeCell ref="C48:C52"/>
    <mergeCell ref="E48:G48"/>
    <mergeCell ref="H49:J49"/>
    <mergeCell ref="K50:M50"/>
    <mergeCell ref="N51:P51"/>
    <mergeCell ref="Q52:S52"/>
    <mergeCell ref="E47:G47"/>
    <mergeCell ref="H47:J47"/>
    <mergeCell ref="K47:M47"/>
    <mergeCell ref="C58:C61"/>
    <mergeCell ref="E58:G58"/>
    <mergeCell ref="H59:J59"/>
    <mergeCell ref="K60:M60"/>
    <mergeCell ref="Q54:S54"/>
    <mergeCell ref="E57:G57"/>
    <mergeCell ref="H57:J57"/>
    <mergeCell ref="K57:M57"/>
    <mergeCell ref="N57:P57"/>
    <mergeCell ref="Q57:S57"/>
    <mergeCell ref="N61:P61"/>
    <mergeCell ref="Q62:S62"/>
    <mergeCell ref="E65:G65"/>
    <mergeCell ref="H65:J65"/>
    <mergeCell ref="K65:M65"/>
    <mergeCell ref="N65:P65"/>
    <mergeCell ref="Q65:S65"/>
    <mergeCell ref="C77:C80"/>
    <mergeCell ref="N80:P80"/>
    <mergeCell ref="Q70:S70"/>
    <mergeCell ref="E71:G71"/>
    <mergeCell ref="H71:J71"/>
    <mergeCell ref="K71:M71"/>
    <mergeCell ref="N71:P71"/>
    <mergeCell ref="Q71:S71"/>
    <mergeCell ref="N75:P75"/>
    <mergeCell ref="N76:P76"/>
  </mergeCells>
  <conditionalFormatting sqref="L66:L67 L58:L59 I60:I62 L69 I58 L61:L62 O58:O60 O66:O68 I68:I69 I66 F67:F69 O62 R58:R61 F59:F62">
    <cfRule type="expression" priority="1" dxfId="17" stopIfTrue="1">
      <formula>E58&gt;G58</formula>
    </cfRule>
    <cfRule type="expression" priority="2" dxfId="1" stopIfTrue="1">
      <formula>E58&lt;G58</formula>
    </cfRule>
    <cfRule type="expression" priority="3" dxfId="0" stopIfTrue="1">
      <formula>E58=G58</formula>
    </cfRule>
  </conditionalFormatting>
  <conditionalFormatting sqref="K66:K67 K58:K59 H60:H62 K69 H58 K61:K62 N58:N60 N66:N68 H68:H69 H66 E67:E69 N62 Q58:Q61 E59:E62">
    <cfRule type="cellIs" priority="4" dxfId="17" operator="greaterThan" stopIfTrue="1">
      <formula>G58</formula>
    </cfRule>
    <cfRule type="cellIs" priority="5" dxfId="1" operator="lessThan" stopIfTrue="1">
      <formula>G58</formula>
    </cfRule>
    <cfRule type="cellIs" priority="6" dxfId="0" operator="equal" stopIfTrue="1">
      <formula>G58</formula>
    </cfRule>
  </conditionalFormatting>
  <conditionalFormatting sqref="M66:M67 M58:M59 J60:J62 M69 J58 M61:M62 P58:P60 P66:P68 J68:J69 J66 G67:G69 P62 S58:S61 G59:G62">
    <cfRule type="cellIs" priority="7" dxfId="17" operator="lessThan" stopIfTrue="1">
      <formula>E58</formula>
    </cfRule>
    <cfRule type="cellIs" priority="8" dxfId="1" operator="greaterThan" stopIfTrue="1">
      <formula>E58</formula>
    </cfRule>
    <cfRule type="cellIs" priority="9" dxfId="0" operator="equal" stopIfTrue="1">
      <formula>E58</formula>
    </cfRule>
  </conditionalFormatting>
  <conditionalFormatting sqref="H5 K5:K6 N5:N7 H10 Q10:Q13 H48 H16 K16:K17 N16:N19 H22 K22:K23 N22:N24 N36:N38 Q36:Q39 K30:K31 N30:N32 Q42:Q45 H42 H36 Q30:Q33 H30 K36:K37 K42:K43 N42:N44 K48:K49 N48:N50 Q48:Q51 K10:K11 N10:N12">
    <cfRule type="cellIs" priority="10" dxfId="2" operator="greaterThan" stopIfTrue="1">
      <formula>J5</formula>
    </cfRule>
    <cfRule type="cellIs" priority="11" dxfId="1" operator="lessThan" stopIfTrue="1">
      <formula>J5</formula>
    </cfRule>
    <cfRule type="cellIs" priority="12" dxfId="0" operator="equal" stopIfTrue="1">
      <formula>J5</formula>
    </cfRule>
  </conditionalFormatting>
  <conditionalFormatting sqref="L8 I5 L5:L6 I7:I8 F6:F8 O5:O7 L10:L11 I12:I14 F11:F14 L19:L20 I50:I52 I16 L16:L17 O16:O18 R10:R13 L25 I22 L22:L23 I24:I25 F23:F25 O22:O24 O40 L39:L40 I36 L36:L37 F31:F34 O30:O32 O34 L33:L34 I42 L42:L43 R42:R45 I44:I46 R36:R39 I38:I40 I30 L30:L31 R30:R33 I32:I34 F37:F40 O36:O38 F43:F46 O42:O44 O46 L45:L46 F49:F52 O48:O50 O52 L51:L52 I48 L48:L49 R48:R51 O10:O12 O14 F17:F20 I18:I20 L13:L14 I10">
    <cfRule type="expression" priority="13" dxfId="2" stopIfTrue="1">
      <formula>E5&gt;G5</formula>
    </cfRule>
    <cfRule type="expression" priority="14" dxfId="1" stopIfTrue="1">
      <formula>E5&lt;G5</formula>
    </cfRule>
    <cfRule type="expression" priority="15" dxfId="0" stopIfTrue="1">
      <formula>E5=G5</formula>
    </cfRule>
  </conditionalFormatting>
  <conditionalFormatting sqref="M5:M6 J5 P5:P7 P16:P18 J10 M48:M49 M16:M17 J16 S10:S13 M22:M23 J22 P22:P24 P36:P38 S36:S39 J30 P30:P32 S42:S45 M42:M43 M36:M37 S30:S33 M30:M31 J36 J42 P42:P44 J48 P48:P50 S48:S51 M10:M11 P10:P12">
    <cfRule type="cellIs" priority="16" dxfId="2" operator="lessThan" stopIfTrue="1">
      <formula>H5</formula>
    </cfRule>
    <cfRule type="cellIs" priority="17" dxfId="1" operator="greaterThan" stopIfTrue="1">
      <formula>H5</formula>
    </cfRule>
    <cfRule type="cellIs" priority="18" dxfId="0" operator="equal" stopIfTrue="1">
      <formula>H5</formula>
    </cfRule>
  </conditionalFormatting>
  <conditionalFormatting sqref="E6:E8 K8 H7:H8 K19:K20 E11:E14 N14 E23:E25 K25 H24:H25 N40 E37:E40 H32:H34 N34 E43:E46 K45:K46 K39:K40 E31:E34 K33:K34 H38:H40 H44:H46 N46 H50:H52 N52 E49:E52 K51:K52 H18:H20 E17:E20 H12:H14 K13:K14">
    <cfRule type="cellIs" priority="19" dxfId="2" operator="greaterThan" stopIfTrue="1">
      <formula>G6</formula>
    </cfRule>
    <cfRule type="cellIs" priority="20" dxfId="1" operator="lessThan" stopIfTrue="1">
      <formula>G6</formula>
    </cfRule>
    <cfRule type="cellIs" priority="21" dxfId="0" operator="equal" stopIfTrue="1">
      <formula>G6</formula>
    </cfRule>
  </conditionalFormatting>
  <conditionalFormatting sqref="G6:G8 M8 J7:J8 M19:M20 G11:G14 P14 G23:G25 M25 J24:J25 P40 G37:G40 J32:J34 P34 G43:G46 M45:M46 M39:M40 G31:G34 M33:M34 J38:J40 J44:J46 P46 J50:J52 P52 G49:G52 M51:M52 J18:J20 G17:G20 J12:J14 M13:M14">
    <cfRule type="cellIs" priority="22" dxfId="2" operator="lessThan" stopIfTrue="1">
      <formula>E6</formula>
    </cfRule>
    <cfRule type="cellIs" priority="23" dxfId="1" operator="greaterThan" stopIfTrue="1">
      <formula>E6</formula>
    </cfRule>
    <cfRule type="cellIs" priority="24" dxfId="0" operator="equal" stopIfTrue="1">
      <formula>E6</formula>
    </cfRule>
  </conditionalFormatting>
  <printOptions horizontalCentered="1" verticalCentered="1"/>
  <pageMargins left="0" right="0" top="0" bottom="0" header="0" footer="0"/>
  <pageSetup horizontalDpi="600" verticalDpi="600" orientation="portrait" paperSize="9" scale="89" r:id="rId5"/>
  <drawing r:id="rId4"/>
  <legacyDrawing r:id="rId3"/>
  <oleObjects>
    <oleObject progId="Paint.Picture" shapeId="35169" r:id="rId1"/>
    <oleObject progId="Paint.Picture" shapeId="581831" r:id="rId2"/>
  </oleObjects>
</worksheet>
</file>

<file path=xl/worksheets/sheet3.xml><?xml version="1.0" encoding="utf-8"?>
<worksheet xmlns="http://schemas.openxmlformats.org/spreadsheetml/2006/main" xmlns:r="http://schemas.openxmlformats.org/officeDocument/2006/relationships">
  <dimension ref="A1:CC70"/>
  <sheetViews>
    <sheetView zoomScalePageLayoutView="0" workbookViewId="0" topLeftCell="A1">
      <selection activeCell="C11" sqref="C11"/>
    </sheetView>
  </sheetViews>
  <sheetFormatPr defaultColWidth="9.00390625" defaultRowHeight="13.5"/>
  <cols>
    <col min="1" max="1" width="5.00390625" style="0" customWidth="1"/>
    <col min="2" max="7" width="2.25390625" style="0" customWidth="1"/>
    <col min="8" max="8" width="1.875" style="0" customWidth="1"/>
    <col min="9" max="10" width="2.25390625" style="0" customWidth="1"/>
    <col min="11" max="12" width="1.625" style="0" customWidth="1"/>
    <col min="13" max="14" width="2.25390625" style="0" customWidth="1"/>
    <col min="15" max="16" width="1.12109375" style="0" customWidth="1"/>
    <col min="17" max="27" width="2.25390625" style="0" customWidth="1"/>
    <col min="28" max="31" width="2.00390625" style="0" customWidth="1"/>
    <col min="32" max="32" width="1.75390625" style="0" customWidth="1"/>
    <col min="33" max="39" width="2.25390625" style="0" customWidth="1"/>
    <col min="40" max="41" width="1.625" style="0" customWidth="1"/>
    <col min="42" max="43" width="2.25390625" style="0" customWidth="1"/>
    <col min="44" max="45" width="1.12109375" style="0" customWidth="1"/>
    <col min="46" max="46" width="2.375" style="0" customWidth="1"/>
    <col min="47" max="59" width="2.25390625" style="0" customWidth="1"/>
    <col min="60" max="69" width="2.50390625" style="0" customWidth="1"/>
    <col min="70" max="72" width="2.125" style="0" customWidth="1"/>
    <col min="73" max="75" width="2.75390625" style="0" customWidth="1"/>
    <col min="76" max="76" width="2.75390625" style="19" customWidth="1"/>
    <col min="77" max="80" width="2.75390625" style="0" customWidth="1"/>
    <col min="81" max="81" width="5.75390625" style="10" customWidth="1"/>
  </cols>
  <sheetData>
    <row r="1" spans="1:80" ht="18.75" customHeight="1">
      <c r="A1" s="124"/>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124"/>
      <c r="AS1" s="124"/>
      <c r="AT1" s="124"/>
      <c r="AU1" s="124"/>
      <c r="AV1" s="124"/>
      <c r="AW1" s="124"/>
      <c r="AX1" s="124"/>
      <c r="AY1" s="124"/>
      <c r="AZ1" s="124"/>
      <c r="BA1" s="124"/>
      <c r="BB1" s="124"/>
      <c r="BC1" s="124"/>
      <c r="BD1" s="124"/>
      <c r="BE1" s="124"/>
      <c r="BF1" s="124"/>
      <c r="BG1" s="124"/>
      <c r="BH1" s="10"/>
      <c r="BI1" s="10"/>
      <c r="BJ1" s="10"/>
      <c r="BK1" s="10"/>
      <c r="BL1" s="10"/>
      <c r="BM1" s="10"/>
      <c r="BN1" s="10"/>
      <c r="BO1" s="10"/>
      <c r="BP1" s="10"/>
      <c r="BQ1" s="10"/>
      <c r="BR1" s="124"/>
      <c r="BS1" s="124"/>
      <c r="BT1" s="124"/>
      <c r="BU1" s="124"/>
      <c r="BV1" s="124"/>
      <c r="BW1" s="124"/>
      <c r="BY1" s="10"/>
      <c r="BZ1" s="10"/>
      <c r="CA1" s="10"/>
      <c r="CB1" s="10"/>
    </row>
    <row r="2" spans="1:73" ht="14.25">
      <c r="A2" s="10"/>
      <c r="B2" s="10" t="s">
        <v>57</v>
      </c>
      <c r="C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91"/>
      <c r="BI2" s="91"/>
      <c r="BJ2" s="91"/>
      <c r="BK2" s="91"/>
      <c r="BL2" s="91"/>
      <c r="BM2" s="91"/>
      <c r="BN2" s="91"/>
      <c r="BO2" s="91"/>
      <c r="BP2" s="91"/>
      <c r="BQ2" s="91"/>
      <c r="BR2" s="10"/>
      <c r="BS2" s="10"/>
      <c r="BT2" s="10"/>
      <c r="BU2" s="10"/>
    </row>
    <row r="3" spans="1:76" ht="15" thickBot="1">
      <c r="A3" s="10"/>
      <c r="B3" s="10" t="s">
        <v>174</v>
      </c>
      <c r="C3" s="10"/>
      <c r="F3" s="10"/>
      <c r="G3" s="10"/>
      <c r="H3" s="10"/>
      <c r="I3" s="10"/>
      <c r="J3" s="10"/>
      <c r="K3" s="10"/>
      <c r="L3" s="10"/>
      <c r="M3" s="10"/>
      <c r="N3" s="10"/>
      <c r="O3" s="10"/>
      <c r="P3" s="214"/>
      <c r="Q3" s="214"/>
      <c r="R3" s="214"/>
      <c r="S3" s="214"/>
      <c r="T3" s="214"/>
      <c r="U3" s="214"/>
      <c r="V3" s="214"/>
      <c r="W3" s="214"/>
      <c r="X3" s="214"/>
      <c r="Y3" s="214"/>
      <c r="Z3" s="214"/>
      <c r="AA3" s="214"/>
      <c r="AB3" s="214"/>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G3" s="10"/>
      <c r="BP3" s="120"/>
      <c r="BQ3" s="120"/>
      <c r="BR3" s="10"/>
      <c r="BS3" s="10"/>
      <c r="BT3" s="10"/>
      <c r="BU3" s="10"/>
      <c r="BX3" t="s">
        <v>354</v>
      </c>
    </row>
    <row r="4" spans="1:76" ht="15.75" thickBot="1" thickTop="1">
      <c r="A4" s="91"/>
      <c r="B4" s="91"/>
      <c r="C4" s="91"/>
      <c r="D4" s="91"/>
      <c r="E4" s="91"/>
      <c r="F4" s="91"/>
      <c r="G4" s="91"/>
      <c r="H4" s="91"/>
      <c r="I4" s="215"/>
      <c r="J4" s="215"/>
      <c r="K4" s="215"/>
      <c r="L4" s="215"/>
      <c r="M4" s="449">
        <v>10</v>
      </c>
      <c r="N4" s="449"/>
      <c r="O4" s="216"/>
      <c r="P4" s="91"/>
      <c r="Q4" s="91"/>
      <c r="R4" s="91"/>
      <c r="S4" s="91"/>
      <c r="T4" s="91"/>
      <c r="U4" s="91"/>
      <c r="V4" s="91"/>
      <c r="W4" s="91"/>
      <c r="X4" s="91"/>
      <c r="Y4" s="91"/>
      <c r="Z4" s="91"/>
      <c r="AA4" s="91"/>
      <c r="AB4" s="91"/>
      <c r="AC4" s="441">
        <f>BK5+1</f>
        <v>102</v>
      </c>
      <c r="AD4" s="441"/>
      <c r="AE4" s="94"/>
      <c r="AF4" s="94"/>
      <c r="AG4" s="94"/>
      <c r="AH4" s="94"/>
      <c r="AI4" s="94"/>
      <c r="AJ4" s="94"/>
      <c r="AK4" s="94"/>
      <c r="AL4" s="217"/>
      <c r="AM4" s="217"/>
      <c r="AN4" s="217"/>
      <c r="AO4" s="217"/>
      <c r="AP4" s="217"/>
      <c r="AQ4" s="217"/>
      <c r="AR4" s="218"/>
      <c r="AS4" s="91"/>
      <c r="AT4" s="91">
        <v>9</v>
      </c>
      <c r="AU4" s="91"/>
      <c r="AV4" s="91"/>
      <c r="AW4" s="91"/>
      <c r="AX4" s="91"/>
      <c r="AY4" s="91"/>
      <c r="AZ4" s="91"/>
      <c r="BA4" s="91"/>
      <c r="BG4" s="91"/>
      <c r="BJ4" s="10" t="s">
        <v>185</v>
      </c>
      <c r="BK4" s="10"/>
      <c r="BL4" s="10"/>
      <c r="BM4" s="214"/>
      <c r="BN4" s="214"/>
      <c r="BP4" s="119"/>
      <c r="BQ4" s="119"/>
      <c r="BR4" s="91"/>
      <c r="BS4" s="91"/>
      <c r="BT4" s="91"/>
      <c r="BU4" s="91"/>
      <c r="BX4" t="s">
        <v>27</v>
      </c>
    </row>
    <row r="5" spans="1:81" ht="15.75" thickBot="1" thickTop="1">
      <c r="A5" s="91"/>
      <c r="B5" s="91"/>
      <c r="C5" s="91"/>
      <c r="D5" s="91"/>
      <c r="E5" s="215"/>
      <c r="F5" s="215"/>
      <c r="G5" s="215"/>
      <c r="H5" s="216">
        <v>4</v>
      </c>
      <c r="I5" s="91"/>
      <c r="J5" s="91"/>
      <c r="K5" s="91"/>
      <c r="L5" s="91"/>
      <c r="M5" s="121"/>
      <c r="N5" s="445">
        <v>83</v>
      </c>
      <c r="O5" s="445"/>
      <c r="P5" s="446"/>
      <c r="Q5" s="136"/>
      <c r="R5" s="136"/>
      <c r="S5" s="94"/>
      <c r="T5" s="217"/>
      <c r="U5" s="217"/>
      <c r="V5" s="218"/>
      <c r="W5" s="91">
        <v>1</v>
      </c>
      <c r="X5" s="91"/>
      <c r="Y5" s="96"/>
      <c r="Z5" s="91"/>
      <c r="AA5" s="91"/>
      <c r="AB5" s="91"/>
      <c r="AC5" s="91"/>
      <c r="AD5" s="91"/>
      <c r="AE5" s="91"/>
      <c r="AF5" s="91"/>
      <c r="AG5" s="91"/>
      <c r="AH5" s="215"/>
      <c r="AI5" s="215"/>
      <c r="AJ5" s="215"/>
      <c r="AK5" s="216">
        <v>9</v>
      </c>
      <c r="AL5" s="91"/>
      <c r="AM5" s="91"/>
      <c r="AN5" s="91"/>
      <c r="AO5" s="91"/>
      <c r="AP5" s="121"/>
      <c r="AQ5" s="445">
        <f>N5+1</f>
        <v>84</v>
      </c>
      <c r="AR5" s="445"/>
      <c r="AS5" s="446"/>
      <c r="AT5" s="136"/>
      <c r="AU5" s="136"/>
      <c r="AV5" s="94"/>
      <c r="AW5" s="94"/>
      <c r="AX5" s="94"/>
      <c r="AY5" s="219"/>
      <c r="AZ5" s="220">
        <v>8</v>
      </c>
      <c r="BA5" s="215"/>
      <c r="BB5" s="215"/>
      <c r="BC5" s="215"/>
      <c r="BD5" s="91"/>
      <c r="BE5" s="91"/>
      <c r="BF5" s="91"/>
      <c r="BG5" s="91"/>
      <c r="BI5">
        <v>2</v>
      </c>
      <c r="BJ5" s="93"/>
      <c r="BK5" s="441">
        <f>AC26+1</f>
        <v>101</v>
      </c>
      <c r="BL5" s="441"/>
      <c r="BM5" s="439"/>
      <c r="BN5" s="91"/>
      <c r="BO5" s="221">
        <v>5</v>
      </c>
      <c r="BR5" s="91"/>
      <c r="BS5" s="91"/>
      <c r="BT5" s="91"/>
      <c r="BW5" s="19"/>
      <c r="BX5" t="s">
        <v>124</v>
      </c>
      <c r="CB5" s="10"/>
      <c r="CC5"/>
    </row>
    <row r="6" spans="1:81" ht="15.75" thickBot="1" thickTop="1">
      <c r="A6" s="91"/>
      <c r="B6" s="91"/>
      <c r="C6" s="91"/>
      <c r="D6" s="91">
        <v>7</v>
      </c>
      <c r="E6" s="222"/>
      <c r="F6" s="91"/>
      <c r="G6" s="120"/>
      <c r="H6" s="445">
        <v>63</v>
      </c>
      <c r="I6" s="446"/>
      <c r="J6" s="137"/>
      <c r="K6" s="219"/>
      <c r="L6" s="220">
        <v>2</v>
      </c>
      <c r="M6" s="215"/>
      <c r="N6" s="91"/>
      <c r="O6" s="91"/>
      <c r="P6" s="91"/>
      <c r="Q6" s="91"/>
      <c r="R6" s="96"/>
      <c r="S6" s="96">
        <v>4</v>
      </c>
      <c r="T6" s="220"/>
      <c r="U6" s="223"/>
      <c r="V6" s="447">
        <f>H6+1</f>
        <v>64</v>
      </c>
      <c r="W6" s="448"/>
      <c r="X6" s="137"/>
      <c r="Y6" s="94"/>
      <c r="Z6" s="95"/>
      <c r="AA6" s="91">
        <v>3</v>
      </c>
      <c r="AB6" s="91"/>
      <c r="AC6" s="91"/>
      <c r="AD6" s="91"/>
      <c r="AE6" s="91"/>
      <c r="AF6" s="91"/>
      <c r="AG6" s="91">
        <v>9</v>
      </c>
      <c r="AH6" s="224"/>
      <c r="AI6" s="91"/>
      <c r="AJ6" s="120"/>
      <c r="AK6" s="447">
        <f>V6+1</f>
        <v>65</v>
      </c>
      <c r="AL6" s="448"/>
      <c r="AM6" s="225"/>
      <c r="AN6" s="218"/>
      <c r="AO6" s="91">
        <v>3</v>
      </c>
      <c r="AP6" s="91"/>
      <c r="AQ6" s="91"/>
      <c r="AR6" s="91"/>
      <c r="AS6" s="91"/>
      <c r="AT6" s="91"/>
      <c r="AU6" s="96"/>
      <c r="AV6" s="96">
        <v>1</v>
      </c>
      <c r="AW6" s="226"/>
      <c r="AX6" s="225"/>
      <c r="AY6" s="448">
        <f>AK6+1</f>
        <v>66</v>
      </c>
      <c r="AZ6" s="447"/>
      <c r="BA6" s="120"/>
      <c r="BB6" s="91"/>
      <c r="BC6" s="227"/>
      <c r="BD6" s="91">
        <v>7</v>
      </c>
      <c r="BE6" s="91"/>
      <c r="BF6" s="91"/>
      <c r="BG6" s="91"/>
      <c r="BI6" s="418" t="str">
        <f>U9</f>
        <v>恒泳会</v>
      </c>
      <c r="BJ6" s="417"/>
      <c r="BN6" s="418" t="str">
        <f>BC9</f>
        <v>なみA</v>
      </c>
      <c r="BO6" s="417"/>
      <c r="BP6" s="20"/>
      <c r="BQ6" s="20"/>
      <c r="BR6" s="91"/>
      <c r="BS6" s="91"/>
      <c r="BT6" s="91"/>
      <c r="BW6" s="19"/>
      <c r="BX6" t="s">
        <v>355</v>
      </c>
      <c r="CB6" s="10"/>
      <c r="CC6"/>
    </row>
    <row r="7" spans="1:81" ht="15" thickTop="1">
      <c r="A7" s="91"/>
      <c r="B7" s="101"/>
      <c r="C7" s="91"/>
      <c r="D7" s="228"/>
      <c r="E7" s="229"/>
      <c r="F7" s="91"/>
      <c r="G7" s="91"/>
      <c r="H7" s="91"/>
      <c r="I7" s="101">
        <v>0</v>
      </c>
      <c r="J7" s="123"/>
      <c r="K7" s="441">
        <f>50</f>
        <v>50</v>
      </c>
      <c r="L7" s="439"/>
      <c r="M7" s="230"/>
      <c r="N7" s="96">
        <v>1</v>
      </c>
      <c r="O7" s="91"/>
      <c r="P7" s="91"/>
      <c r="Q7" s="91">
        <v>2</v>
      </c>
      <c r="R7" s="123"/>
      <c r="S7" s="441">
        <f>K7+1</f>
        <v>51</v>
      </c>
      <c r="T7" s="439"/>
      <c r="U7" s="230"/>
      <c r="V7" s="91">
        <v>4</v>
      </c>
      <c r="W7" s="91"/>
      <c r="X7" s="91"/>
      <c r="Y7" s="91"/>
      <c r="Z7" s="231"/>
      <c r="AA7" s="119"/>
      <c r="AB7" s="91"/>
      <c r="AC7" s="91"/>
      <c r="AD7" s="91"/>
      <c r="AE7" s="101"/>
      <c r="AF7" s="91"/>
      <c r="AG7" s="228"/>
      <c r="AH7" s="229"/>
      <c r="AI7" s="91"/>
      <c r="AJ7" s="91"/>
      <c r="AK7" s="91"/>
      <c r="AL7" s="101">
        <v>2</v>
      </c>
      <c r="AM7" s="232"/>
      <c r="AN7" s="439">
        <f>S7+1</f>
        <v>52</v>
      </c>
      <c r="AO7" s="441"/>
      <c r="AP7" s="122"/>
      <c r="AQ7" s="96">
        <v>1</v>
      </c>
      <c r="AR7" s="91"/>
      <c r="AS7" s="91"/>
      <c r="AT7" s="91"/>
      <c r="AU7" s="123"/>
      <c r="AV7" s="441">
        <f>AN7+1</f>
        <v>53</v>
      </c>
      <c r="AW7" s="439"/>
      <c r="AX7" s="233"/>
      <c r="AY7" s="91">
        <v>3</v>
      </c>
      <c r="AZ7" s="91"/>
      <c r="BA7" s="91"/>
      <c r="BB7" s="91"/>
      <c r="BC7" s="234"/>
      <c r="BD7" s="228"/>
      <c r="BE7" s="91"/>
      <c r="BF7" s="91"/>
      <c r="BG7" s="91"/>
      <c r="BH7" s="47"/>
      <c r="BI7" s="47"/>
      <c r="BJ7" s="47"/>
      <c r="BK7" s="47"/>
      <c r="BL7" s="47"/>
      <c r="BM7" s="47"/>
      <c r="BN7" s="47"/>
      <c r="BO7" s="47"/>
      <c r="BP7" s="47"/>
      <c r="BQ7" s="47"/>
      <c r="BR7" s="91"/>
      <c r="BS7" s="91"/>
      <c r="BT7" s="91"/>
      <c r="BW7" s="19"/>
      <c r="BX7" t="s">
        <v>356</v>
      </c>
      <c r="CB7" s="10"/>
      <c r="CC7"/>
    </row>
    <row r="8" spans="1:81" ht="15" thickBot="1">
      <c r="A8" s="91"/>
      <c r="C8" s="12"/>
      <c r="D8" s="418" t="str">
        <f>'[2]予選ﾘｰｸﾞMW'!AC5</f>
        <v>M-A1</v>
      </c>
      <c r="E8" s="417"/>
      <c r="F8" s="444"/>
      <c r="G8" s="444"/>
      <c r="H8" s="129"/>
      <c r="I8" s="418" t="str">
        <f>'[2]予選ﾘｰｸﾞMW'!AC18</f>
        <v>M-C3</v>
      </c>
      <c r="J8" s="417"/>
      <c r="K8" s="138"/>
      <c r="L8" s="138"/>
      <c r="M8" s="418" t="str">
        <f>'[2]予選ﾘｰｸﾞMW'!AC11</f>
        <v>M-B2</v>
      </c>
      <c r="N8" s="417"/>
      <c r="O8" s="138"/>
      <c r="P8" s="129"/>
      <c r="Q8" s="418" t="str">
        <f>'[2]予選ﾘｰｸﾞMW'!AC7</f>
        <v>M-A3</v>
      </c>
      <c r="R8" s="417"/>
      <c r="S8" s="138"/>
      <c r="T8" s="138"/>
      <c r="U8" s="418" t="str">
        <f>'[2]予選ﾘｰｸﾞMW'!AC23</f>
        <v>M-D2</v>
      </c>
      <c r="V8" s="417"/>
      <c r="W8" s="138"/>
      <c r="X8" s="444"/>
      <c r="Y8" s="444"/>
      <c r="Z8" s="418" t="str">
        <f>'[2]予選ﾘｰｸﾞMW'!AC10</f>
        <v>M-B1</v>
      </c>
      <c r="AA8" s="417"/>
      <c r="AB8" s="9"/>
      <c r="AD8" s="20"/>
      <c r="AF8" s="12"/>
      <c r="AG8" s="418" t="str">
        <f>'[2]予選ﾘｰｸﾞMW'!AC16</f>
        <v>M-C1</v>
      </c>
      <c r="AH8" s="417"/>
      <c r="AI8" s="138"/>
      <c r="AJ8" s="138"/>
      <c r="AK8" s="129"/>
      <c r="AL8" s="418" t="str">
        <f>'[2]予選ﾘｰｸﾞMW'!AC6</f>
        <v>M-A2</v>
      </c>
      <c r="AM8" s="417"/>
      <c r="AN8" s="138"/>
      <c r="AO8" s="138"/>
      <c r="AP8" s="418" t="str">
        <f>'[2]予選ﾘｰｸﾞMW'!AC24</f>
        <v>M-D3</v>
      </c>
      <c r="AQ8" s="417"/>
      <c r="AR8" s="138"/>
      <c r="AS8" s="129"/>
      <c r="AT8" s="418" t="str">
        <f>'[2]予選ﾘｰｸﾞMW'!AC17</f>
        <v>M-C2</v>
      </c>
      <c r="AU8" s="417"/>
      <c r="AV8" s="138"/>
      <c r="AW8" s="138"/>
      <c r="AX8" s="418" t="str">
        <f>'[2]予選ﾘｰｸﾞMW'!AC12</f>
        <v>M-B3</v>
      </c>
      <c r="AY8" s="417"/>
      <c r="AZ8" s="138"/>
      <c r="BA8" s="138"/>
      <c r="BB8" s="138"/>
      <c r="BC8" s="416" t="str">
        <f>'[2]予選ﾘｰｸﾞMW'!AC22</f>
        <v>M-D1</v>
      </c>
      <c r="BD8" s="430"/>
      <c r="BG8" s="20"/>
      <c r="BH8" s="91"/>
      <c r="BI8" s="91"/>
      <c r="BJ8" s="91" t="s">
        <v>88</v>
      </c>
      <c r="BK8" s="91"/>
      <c r="BL8" s="215"/>
      <c r="BM8" s="215"/>
      <c r="BN8" s="91"/>
      <c r="BO8" s="91"/>
      <c r="BP8" s="91"/>
      <c r="BQ8" s="91"/>
      <c r="BR8" s="20"/>
      <c r="BS8" s="20"/>
      <c r="BT8" s="91"/>
      <c r="BW8" s="19"/>
      <c r="BX8" t="s">
        <v>357</v>
      </c>
      <c r="CB8" s="10"/>
      <c r="CC8"/>
    </row>
    <row r="9" spans="1:81" ht="15.75" thickBot="1" thickTop="1">
      <c r="A9" s="91"/>
      <c r="D9" s="418" t="str">
        <f>VLOOKUP(D8,'[2]予選ﾘｰｸﾞMW'!$AC$4:$AD$42,2,0)</f>
        <v>ヘルメス</v>
      </c>
      <c r="E9" s="417"/>
      <c r="F9" s="444"/>
      <c r="G9" s="444"/>
      <c r="H9" s="129"/>
      <c r="I9" s="418" t="str">
        <f>VLOOKUP(I8,'[2]予選ﾘｰｸﾞMW'!$AC$4:$AD$42,2,0)</f>
        <v>京大</v>
      </c>
      <c r="J9" s="417"/>
      <c r="K9" s="138"/>
      <c r="L9" s="138"/>
      <c r="M9" s="418" t="str">
        <f>VLOOKUP(M8,'[2]予選ﾘｰｸﾞMW'!$AC$4:$AD$42,2,0)</f>
        <v>神大</v>
      </c>
      <c r="N9" s="417"/>
      <c r="O9" s="138"/>
      <c r="P9" s="129"/>
      <c r="Q9" s="418" t="str">
        <f>VLOOKUP(Q8,'[2]予選ﾘｰｸﾞMW'!$AC$4:$AD$42,2,0)</f>
        <v>なみB</v>
      </c>
      <c r="R9" s="417"/>
      <c r="S9" s="138"/>
      <c r="T9" s="138"/>
      <c r="U9" s="418" t="str">
        <f>VLOOKUP(U8,'[2]予選ﾘｰｸﾞMW'!$AC$4:$AD$42,2,0)</f>
        <v>恒泳会</v>
      </c>
      <c r="V9" s="417"/>
      <c r="W9" s="138"/>
      <c r="X9" s="444"/>
      <c r="Y9" s="444"/>
      <c r="Z9" s="418" t="str">
        <f>VLOOKUP(Z8,'[2]予選ﾘｰｸﾞMW'!$AC$4:$AD$42,2,0)</f>
        <v>ビワスポ男</v>
      </c>
      <c r="AA9" s="417"/>
      <c r="AD9" s="47"/>
      <c r="AG9" s="418" t="str">
        <f>VLOOKUP(AG8,'[2]予選ﾘｰｸﾞMW'!$AC$4:$AD$42,2,0)</f>
        <v>神明男子</v>
      </c>
      <c r="AH9" s="417"/>
      <c r="AI9" s="138"/>
      <c r="AJ9" s="138"/>
      <c r="AK9" s="129"/>
      <c r="AL9" s="418" t="str">
        <f>VLOOKUP(AL8,'[2]予選ﾘｰｸﾞMW'!$AC$4:$AD$42,2,0)</f>
        <v>UAC</v>
      </c>
      <c r="AM9" s="417"/>
      <c r="AN9" s="138"/>
      <c r="AO9" s="138"/>
      <c r="AP9" s="418" t="str">
        <f>VLOOKUP(AP8,'[2]予選ﾘｰｸﾞMW'!$AC$4:$AD$42,2,0)</f>
        <v>コナミ男子</v>
      </c>
      <c r="AQ9" s="417"/>
      <c r="AR9" s="138"/>
      <c r="AS9" s="129"/>
      <c r="AT9" s="418" t="str">
        <f>VLOOKUP(AT8,'[2]予選ﾘｰｸﾞMW'!$AC$4:$AD$42,2,0)</f>
        <v>阪大A</v>
      </c>
      <c r="AU9" s="417"/>
      <c r="AV9" s="138"/>
      <c r="AW9" s="138"/>
      <c r="AX9" s="418" t="str">
        <f>VLOOKUP(AX8,'[2]予選ﾘｰｸﾞMW'!$AC$4:$AD$42,2,0)</f>
        <v>踏水男子</v>
      </c>
      <c r="AY9" s="417"/>
      <c r="AZ9" s="138"/>
      <c r="BA9" s="138"/>
      <c r="BB9" s="138"/>
      <c r="BC9" s="418" t="str">
        <f>VLOOKUP(BC8,'[2]予選ﾘｰｸﾞMW'!$AC$4:$AD$42,2,0)</f>
        <v>なみA</v>
      </c>
      <c r="BD9" s="417"/>
      <c r="BG9" s="47"/>
      <c r="BH9" s="91"/>
      <c r="BI9" s="233">
        <v>4</v>
      </c>
      <c r="BJ9" s="235"/>
      <c r="BK9" s="441">
        <f>BK15+1</f>
        <v>98</v>
      </c>
      <c r="BL9" s="439"/>
      <c r="BM9" s="234"/>
      <c r="BN9" s="220">
        <v>5</v>
      </c>
      <c r="BO9" s="91"/>
      <c r="BP9" s="91"/>
      <c r="BQ9" s="91"/>
      <c r="BR9" s="47"/>
      <c r="BS9" s="47"/>
      <c r="BT9" s="91"/>
      <c r="BW9" s="19"/>
      <c r="BX9" t="s">
        <v>358</v>
      </c>
      <c r="CB9" s="10"/>
      <c r="CC9"/>
    </row>
    <row r="10" spans="1:76" ht="15" thickTop="1">
      <c r="A10" s="91"/>
      <c r="B10" s="91"/>
      <c r="C10" s="91"/>
      <c r="D10" s="91"/>
      <c r="E10" s="91"/>
      <c r="F10" s="91"/>
      <c r="G10" s="91"/>
      <c r="H10" s="91"/>
      <c r="I10" s="91"/>
      <c r="J10" s="91"/>
      <c r="K10" s="91"/>
      <c r="L10" s="224"/>
      <c r="M10" s="91"/>
      <c r="N10" s="91"/>
      <c r="O10" s="139"/>
      <c r="P10" s="139"/>
      <c r="Q10" s="91"/>
      <c r="R10" s="91"/>
      <c r="S10" s="98"/>
      <c r="T10" s="91"/>
      <c r="U10" s="91"/>
      <c r="V10" s="91"/>
      <c r="W10" s="91"/>
      <c r="X10" s="91"/>
      <c r="Y10" s="91"/>
      <c r="Z10" s="91"/>
      <c r="AA10" s="91"/>
      <c r="AB10" s="91"/>
      <c r="AC10" s="91"/>
      <c r="AD10" s="91"/>
      <c r="AE10" s="91"/>
      <c r="AF10" s="91"/>
      <c r="AG10" s="91"/>
      <c r="AH10" s="91"/>
      <c r="AI10" s="91"/>
      <c r="AJ10" s="91"/>
      <c r="AK10" s="91"/>
      <c r="AL10" s="91"/>
      <c r="AM10" s="91"/>
      <c r="AN10" s="91"/>
      <c r="AO10" s="224"/>
      <c r="AP10" s="91"/>
      <c r="AQ10" s="91"/>
      <c r="AR10" s="139"/>
      <c r="AS10" s="139"/>
      <c r="AT10" s="91"/>
      <c r="AU10" s="91"/>
      <c r="AV10" s="98"/>
      <c r="AW10" s="97"/>
      <c r="AX10" s="91"/>
      <c r="AY10" s="91"/>
      <c r="AZ10" s="91"/>
      <c r="BA10" s="91"/>
      <c r="BB10" s="91"/>
      <c r="BC10" s="91"/>
      <c r="BD10" s="91"/>
      <c r="BE10" s="91"/>
      <c r="BF10" s="91"/>
      <c r="BG10" s="91"/>
      <c r="BH10" s="98">
        <v>1</v>
      </c>
      <c r="BI10" s="442">
        <v>76</v>
      </c>
      <c r="BJ10" s="443"/>
      <c r="BK10" s="224">
        <v>3</v>
      </c>
      <c r="BL10" s="98">
        <v>8</v>
      </c>
      <c r="BM10" s="442">
        <f>BI10+1</f>
        <v>77</v>
      </c>
      <c r="BN10" s="443"/>
      <c r="BO10" s="224">
        <v>9</v>
      </c>
      <c r="BP10" s="120"/>
      <c r="BQ10" s="120"/>
      <c r="BR10" s="91"/>
      <c r="BS10" s="91"/>
      <c r="BT10" s="91"/>
      <c r="BU10" s="91"/>
      <c r="BX10" t="s">
        <v>359</v>
      </c>
    </row>
    <row r="11" spans="1:81" ht="14.25">
      <c r="A11" s="91"/>
      <c r="B11" s="91"/>
      <c r="C11" s="91"/>
      <c r="D11" s="91"/>
      <c r="E11" s="91"/>
      <c r="F11" s="91"/>
      <c r="G11" s="91"/>
      <c r="H11" s="91"/>
      <c r="I11" s="91"/>
      <c r="J11" s="91"/>
      <c r="K11" s="91"/>
      <c r="L11" s="224"/>
      <c r="M11" s="91"/>
      <c r="N11" s="91"/>
      <c r="O11" s="91"/>
      <c r="P11" s="91"/>
      <c r="Q11" s="91"/>
      <c r="R11" s="91"/>
      <c r="S11" s="98"/>
      <c r="T11" s="91"/>
      <c r="U11" s="91"/>
      <c r="V11" s="91"/>
      <c r="W11" s="91"/>
      <c r="X11" s="91"/>
      <c r="Y11" s="91"/>
      <c r="Z11" s="91"/>
      <c r="AA11" s="91"/>
      <c r="AB11" s="91"/>
      <c r="AC11" s="91"/>
      <c r="AD11" s="91"/>
      <c r="AE11" s="91"/>
      <c r="AF11" s="91"/>
      <c r="AG11" s="91"/>
      <c r="AH11" s="91"/>
      <c r="AI11" s="91"/>
      <c r="AJ11" s="91"/>
      <c r="AK11" s="91"/>
      <c r="AL11" s="91"/>
      <c r="AM11" s="91"/>
      <c r="AN11" s="91"/>
      <c r="AO11" s="224"/>
      <c r="AP11" s="91"/>
      <c r="AQ11" s="91"/>
      <c r="AR11" s="91"/>
      <c r="AS11" s="91"/>
      <c r="AT11" s="91"/>
      <c r="AU11" s="91"/>
      <c r="AV11" s="98"/>
      <c r="AW11" s="97"/>
      <c r="AX11" s="91"/>
      <c r="AY11" s="91"/>
      <c r="AZ11" s="91"/>
      <c r="BA11" s="91"/>
      <c r="BB11" s="91"/>
      <c r="BC11" s="91"/>
      <c r="BD11" s="91"/>
      <c r="BE11" s="91"/>
      <c r="BF11" s="91"/>
      <c r="BG11" s="91"/>
      <c r="BH11" s="418" t="str">
        <f>M9</f>
        <v>神大</v>
      </c>
      <c r="BI11" s="417"/>
      <c r="BJ11" s="418" t="str">
        <f>Z9</f>
        <v>ビワスポ男</v>
      </c>
      <c r="BK11" s="417"/>
      <c r="BL11" s="418" t="str">
        <f>AL9</f>
        <v>UAC</v>
      </c>
      <c r="BM11" s="417"/>
      <c r="BN11" s="418" t="str">
        <f>AX9</f>
        <v>踏水男子</v>
      </c>
      <c r="BO11" s="417"/>
      <c r="BP11" s="120"/>
      <c r="BQ11" s="120"/>
      <c r="BR11" s="91"/>
      <c r="BS11" s="91"/>
      <c r="BT11" s="91"/>
      <c r="BW11" s="19"/>
      <c r="BX11" t="s">
        <v>360</v>
      </c>
      <c r="CB11" s="10"/>
      <c r="CC11"/>
    </row>
    <row r="12" spans="1:76" ht="14.25">
      <c r="A12" s="91"/>
      <c r="B12" s="91"/>
      <c r="C12" s="91"/>
      <c r="D12" s="91"/>
      <c r="E12" s="91"/>
      <c r="F12" s="91"/>
      <c r="G12" s="361"/>
      <c r="H12" s="361"/>
      <c r="I12" s="91"/>
      <c r="J12" s="91"/>
      <c r="K12" s="91"/>
      <c r="L12" s="224"/>
      <c r="M12" s="91"/>
      <c r="N12" s="91"/>
      <c r="O12" s="91"/>
      <c r="P12" s="91"/>
      <c r="Q12" s="91"/>
      <c r="R12" s="91"/>
      <c r="S12" s="98"/>
      <c r="T12" s="91"/>
      <c r="U12" s="91"/>
      <c r="V12" s="143"/>
      <c r="W12" s="143"/>
      <c r="X12" s="91"/>
      <c r="Y12" s="91"/>
      <c r="Z12" s="91"/>
      <c r="AA12" s="91"/>
      <c r="AB12" s="91"/>
      <c r="AC12" s="91"/>
      <c r="AD12" s="91"/>
      <c r="AE12" s="91"/>
      <c r="AF12" s="91"/>
      <c r="AG12" s="91"/>
      <c r="AH12" s="91"/>
      <c r="AI12" s="91"/>
      <c r="AJ12" s="119"/>
      <c r="AK12" s="119"/>
      <c r="AL12" s="91"/>
      <c r="AM12" s="91"/>
      <c r="AN12" s="91"/>
      <c r="AO12" s="224"/>
      <c r="AP12" s="91"/>
      <c r="AQ12" s="91"/>
      <c r="AR12" s="91"/>
      <c r="AS12" s="91"/>
      <c r="AT12" s="91"/>
      <c r="AU12" s="91"/>
      <c r="AV12" s="91"/>
      <c r="AW12" s="97"/>
      <c r="AX12" s="91"/>
      <c r="AY12" s="450"/>
      <c r="AZ12" s="450"/>
      <c r="BA12" s="91"/>
      <c r="BB12" s="91"/>
      <c r="BC12" s="91"/>
      <c r="BD12" s="91"/>
      <c r="BE12" s="91"/>
      <c r="BF12" s="120"/>
      <c r="BG12" s="120"/>
      <c r="BI12" s="91"/>
      <c r="BJ12" s="91"/>
      <c r="BK12" s="91"/>
      <c r="BL12" s="91"/>
      <c r="BM12" s="91"/>
      <c r="BN12" s="91"/>
      <c r="BO12" s="91"/>
      <c r="BP12" s="91"/>
      <c r="BQ12" s="91"/>
      <c r="BR12" s="91"/>
      <c r="BS12" s="91"/>
      <c r="BT12" s="91"/>
      <c r="BU12" s="91"/>
      <c r="BX12" t="s">
        <v>31</v>
      </c>
    </row>
    <row r="13" spans="1:76" ht="15" thickBot="1">
      <c r="A13" s="91"/>
      <c r="B13" s="91"/>
      <c r="C13" s="91"/>
      <c r="D13" s="91"/>
      <c r="E13" s="91"/>
      <c r="F13" s="91"/>
      <c r="G13" s="91"/>
      <c r="H13" s="91"/>
      <c r="I13" s="91"/>
      <c r="J13" s="91"/>
      <c r="K13" s="91">
        <v>4</v>
      </c>
      <c r="L13" s="224"/>
      <c r="M13" s="91"/>
      <c r="N13" s="439">
        <v>72</v>
      </c>
      <c r="O13" s="439"/>
      <c r="P13" s="451"/>
      <c r="Q13" s="96"/>
      <c r="R13" s="96"/>
      <c r="S13" s="100"/>
      <c r="T13" s="97">
        <v>3</v>
      </c>
      <c r="U13" s="91"/>
      <c r="V13" s="91"/>
      <c r="W13" s="91"/>
      <c r="X13" s="91"/>
      <c r="Y13" s="91"/>
      <c r="Z13" s="91"/>
      <c r="AA13" s="91"/>
      <c r="AB13" s="91"/>
      <c r="AC13" s="91"/>
      <c r="AD13" s="91"/>
      <c r="AE13" s="91"/>
      <c r="AF13" s="91"/>
      <c r="AG13" s="91"/>
      <c r="AH13" s="91"/>
      <c r="AI13" s="91"/>
      <c r="AJ13" s="91"/>
      <c r="AK13" s="91"/>
      <c r="AL13" s="91"/>
      <c r="AM13" s="91"/>
      <c r="AN13" s="91">
        <v>3</v>
      </c>
      <c r="AO13" s="224"/>
      <c r="AP13" s="91"/>
      <c r="AQ13" s="439">
        <f>N13+1</f>
        <v>73</v>
      </c>
      <c r="AR13" s="439"/>
      <c r="AS13" s="451"/>
      <c r="AT13" s="96"/>
      <c r="AU13" s="96"/>
      <c r="AV13" s="96"/>
      <c r="AW13" s="97">
        <v>2</v>
      </c>
      <c r="AX13" s="91"/>
      <c r="AY13" s="91"/>
      <c r="AZ13" s="91"/>
      <c r="BA13" s="91"/>
      <c r="BB13" s="91"/>
      <c r="BC13" s="91"/>
      <c r="BD13" s="91"/>
      <c r="BE13" s="91"/>
      <c r="BF13" s="120"/>
      <c r="BG13" s="120"/>
      <c r="BH13" s="91"/>
      <c r="BI13" s="10"/>
      <c r="BJ13" s="10"/>
      <c r="BK13" s="10"/>
      <c r="BL13" s="10"/>
      <c r="BM13" s="10"/>
      <c r="BN13" s="10"/>
      <c r="BO13" s="10"/>
      <c r="BP13" s="91"/>
      <c r="BQ13" s="91"/>
      <c r="BR13" s="91"/>
      <c r="BS13" s="91"/>
      <c r="BT13" s="91"/>
      <c r="BU13" s="91"/>
      <c r="BX13" t="s">
        <v>18</v>
      </c>
    </row>
    <row r="14" spans="1:81" ht="15.75" thickBot="1" thickTop="1">
      <c r="A14" s="91"/>
      <c r="B14" s="10" t="s">
        <v>57</v>
      </c>
      <c r="C14" s="10"/>
      <c r="D14" s="10"/>
      <c r="E14" s="10"/>
      <c r="F14" s="10"/>
      <c r="G14" s="10"/>
      <c r="H14" s="10"/>
      <c r="I14" s="91"/>
      <c r="J14" s="91"/>
      <c r="K14" s="91"/>
      <c r="L14" s="236"/>
      <c r="M14" s="236"/>
      <c r="N14" s="236">
        <v>4</v>
      </c>
      <c r="O14" s="227"/>
      <c r="P14" s="91"/>
      <c r="Q14" s="91"/>
      <c r="R14" s="91"/>
      <c r="S14" s="91"/>
      <c r="T14" s="91"/>
      <c r="U14" s="91"/>
      <c r="V14" s="91"/>
      <c r="W14" s="91"/>
      <c r="X14" s="91"/>
      <c r="Y14" s="91"/>
      <c r="Z14" s="91"/>
      <c r="AA14" s="91"/>
      <c r="AB14" s="91"/>
      <c r="AC14" s="91"/>
      <c r="AD14" s="439">
        <f>BB15+1</f>
        <v>92</v>
      </c>
      <c r="AE14" s="451"/>
      <c r="AF14" s="96"/>
      <c r="AG14" s="96"/>
      <c r="AH14" s="96"/>
      <c r="AI14" s="96"/>
      <c r="AJ14" s="96"/>
      <c r="AK14" s="96"/>
      <c r="AL14" s="96"/>
      <c r="AM14" s="96"/>
      <c r="AN14" s="96"/>
      <c r="AO14" s="237"/>
      <c r="AP14" s="237"/>
      <c r="AQ14" s="237"/>
      <c r="AR14" s="230"/>
      <c r="AS14" s="91"/>
      <c r="AT14" s="91">
        <v>3</v>
      </c>
      <c r="AU14" s="91"/>
      <c r="AV14" s="91"/>
      <c r="AW14" s="91"/>
      <c r="AX14" s="91"/>
      <c r="AY14" s="91"/>
      <c r="AZ14" s="91"/>
      <c r="BA14" s="418" t="s">
        <v>361</v>
      </c>
      <c r="BB14" s="417"/>
      <c r="BC14" s="418" t="s">
        <v>362</v>
      </c>
      <c r="BD14" s="417"/>
      <c r="BE14" s="91"/>
      <c r="BF14" s="91"/>
      <c r="BH14" s="91"/>
      <c r="BI14" s="91"/>
      <c r="BJ14" s="91"/>
      <c r="BK14" s="91" t="s">
        <v>89</v>
      </c>
      <c r="BL14" s="215"/>
      <c r="BM14" s="91"/>
      <c r="BN14" s="91"/>
      <c r="BP14" s="91"/>
      <c r="BQ14" s="91"/>
      <c r="BR14" s="91"/>
      <c r="BS14" s="91"/>
      <c r="BT14" s="91"/>
      <c r="BW14" s="19"/>
      <c r="BX14" t="s">
        <v>363</v>
      </c>
      <c r="CB14" s="10"/>
      <c r="CC14"/>
    </row>
    <row r="15" spans="1:76" ht="15.75" thickBot="1" thickTop="1">
      <c r="A15" s="91"/>
      <c r="B15" s="10" t="s">
        <v>83</v>
      </c>
      <c r="C15" s="10"/>
      <c r="D15" s="10"/>
      <c r="E15" s="10"/>
      <c r="F15" s="10"/>
      <c r="G15" s="10"/>
      <c r="H15" s="10"/>
      <c r="I15" s="91"/>
      <c r="J15" s="91"/>
      <c r="K15" s="91"/>
      <c r="L15" s="91"/>
      <c r="M15" s="91"/>
      <c r="N15" s="91"/>
      <c r="O15" s="91"/>
      <c r="P15" s="236"/>
      <c r="Q15" s="236"/>
      <c r="R15" s="236"/>
      <c r="S15" s="236"/>
      <c r="T15" s="236"/>
      <c r="U15" s="236"/>
      <c r="V15" s="236"/>
      <c r="W15" s="236"/>
      <c r="X15" s="236"/>
      <c r="Y15" s="236"/>
      <c r="Z15" s="236"/>
      <c r="AA15" s="236"/>
      <c r="AB15" s="236"/>
      <c r="AC15" s="236" t="s">
        <v>175</v>
      </c>
      <c r="AD15" s="227"/>
      <c r="AE15" s="94"/>
      <c r="AF15" s="91"/>
      <c r="AG15" s="91"/>
      <c r="AH15" s="91"/>
      <c r="AI15" s="91"/>
      <c r="AJ15" s="91"/>
      <c r="AK15" s="91"/>
      <c r="AL15" s="91"/>
      <c r="AM15" s="91"/>
      <c r="AN15" s="91"/>
      <c r="AO15" s="91"/>
      <c r="AP15" s="91"/>
      <c r="AQ15" s="91"/>
      <c r="AR15" s="91"/>
      <c r="AV15" s="91"/>
      <c r="AW15" s="91"/>
      <c r="AX15" s="91"/>
      <c r="AY15" s="91"/>
      <c r="AZ15" s="91"/>
      <c r="BA15" s="91">
        <v>2</v>
      </c>
      <c r="BB15" s="438">
        <f>AD36+1</f>
        <v>91</v>
      </c>
      <c r="BC15" s="439"/>
      <c r="BD15" s="238">
        <v>7</v>
      </c>
      <c r="BE15" s="91"/>
      <c r="BF15" s="91"/>
      <c r="BG15" s="91"/>
      <c r="BH15" s="124"/>
      <c r="BI15" s="120"/>
      <c r="BJ15" s="120">
        <v>1</v>
      </c>
      <c r="BK15" s="440">
        <f>BK31+1</f>
        <v>97</v>
      </c>
      <c r="BL15" s="439"/>
      <c r="BM15" s="239">
        <v>4</v>
      </c>
      <c r="BN15" s="120"/>
      <c r="BO15" s="86"/>
      <c r="BP15" s="86"/>
      <c r="BQ15" s="86"/>
      <c r="BR15" s="91"/>
      <c r="BS15" s="91"/>
      <c r="BT15" s="91"/>
      <c r="BU15" s="91"/>
      <c r="BX15" t="s">
        <v>364</v>
      </c>
    </row>
    <row r="16" spans="1:76" ht="15" thickTop="1">
      <c r="A16" s="91"/>
      <c r="B16" s="91"/>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V16" s="91"/>
      <c r="AW16" s="91"/>
      <c r="AX16" s="91"/>
      <c r="AY16" s="91"/>
      <c r="AZ16" s="91" t="s">
        <v>176</v>
      </c>
      <c r="BA16" s="91"/>
      <c r="BB16" s="91"/>
      <c r="BC16" s="236"/>
      <c r="BD16" s="91"/>
      <c r="BE16" s="91"/>
      <c r="BF16" s="91"/>
      <c r="BG16" s="91"/>
      <c r="BI16" s="120"/>
      <c r="BJ16" s="418" t="str">
        <f>BH11</f>
        <v>神大</v>
      </c>
      <c r="BK16" s="417"/>
      <c r="BL16" s="418" t="str">
        <f>BL11</f>
        <v>UAC</v>
      </c>
      <c r="BM16" s="417"/>
      <c r="BN16" s="120"/>
      <c r="BQ16" s="91"/>
      <c r="BR16" s="91"/>
      <c r="BS16" s="91"/>
      <c r="BT16" s="91"/>
      <c r="BU16" s="91"/>
      <c r="BX16" t="s">
        <v>181</v>
      </c>
    </row>
    <row r="17" spans="1:76" ht="14.25">
      <c r="A17" s="91"/>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X17" s="10"/>
      <c r="AZ17" s="19"/>
      <c r="BA17" s="124"/>
      <c r="BB17" s="124"/>
      <c r="BC17" s="124"/>
      <c r="BD17" s="124"/>
      <c r="BE17" s="124"/>
      <c r="BF17" s="124"/>
      <c r="BG17" s="124"/>
      <c r="BQ17" s="91"/>
      <c r="BR17" s="91"/>
      <c r="BS17" s="91"/>
      <c r="BT17" s="91"/>
      <c r="BU17" s="91"/>
      <c r="BX17" t="s">
        <v>14</v>
      </c>
    </row>
    <row r="18" spans="1:81" ht="14.25">
      <c r="A18" s="91"/>
      <c r="B18" s="91"/>
      <c r="C18" s="91"/>
      <c r="D18" s="91"/>
      <c r="E18" s="91"/>
      <c r="F18" s="91"/>
      <c r="G18" s="91"/>
      <c r="H18" s="91"/>
      <c r="I18" s="91"/>
      <c r="J18" s="91"/>
      <c r="K18" s="91"/>
      <c r="L18" s="91"/>
      <c r="M18" s="91"/>
      <c r="N18" s="91"/>
      <c r="O18" s="91"/>
      <c r="P18" s="91"/>
      <c r="Q18" s="102" t="s">
        <v>58</v>
      </c>
      <c r="R18" s="10"/>
      <c r="T18" s="19"/>
      <c r="U18" s="415" t="s">
        <v>365</v>
      </c>
      <c r="V18" s="415"/>
      <c r="W18" s="415"/>
      <c r="X18" s="415"/>
      <c r="Y18" s="415"/>
      <c r="Z18" s="91"/>
      <c r="AA18" s="102" t="s">
        <v>62</v>
      </c>
      <c r="AB18" s="91"/>
      <c r="AD18" s="240"/>
      <c r="AE18" s="415" t="s">
        <v>366</v>
      </c>
      <c r="AF18" s="415"/>
      <c r="AG18" s="415"/>
      <c r="AH18" s="415"/>
      <c r="AI18" s="415"/>
      <c r="AJ18" s="91"/>
      <c r="AK18" s="102" t="s">
        <v>66</v>
      </c>
      <c r="AL18" s="124"/>
      <c r="AM18" s="124"/>
      <c r="AO18" s="240"/>
      <c r="AP18" s="413" t="s">
        <v>367</v>
      </c>
      <c r="AQ18" s="413"/>
      <c r="AR18" s="413"/>
      <c r="AS18" s="413"/>
      <c r="AT18" s="413"/>
      <c r="AU18" s="413"/>
      <c r="AV18" s="91"/>
      <c r="AW18" s="102" t="s">
        <v>53</v>
      </c>
      <c r="AX18" s="124"/>
      <c r="AY18" s="124"/>
      <c r="BA18" s="240"/>
      <c r="BB18" s="413" t="s">
        <v>368</v>
      </c>
      <c r="BC18" s="413"/>
      <c r="BD18" s="413"/>
      <c r="BE18" s="413"/>
      <c r="BF18" s="413"/>
      <c r="BG18" s="413"/>
      <c r="BQ18" s="91"/>
      <c r="BR18" s="91"/>
      <c r="BS18" s="91"/>
      <c r="BT18" s="91"/>
      <c r="BU18" s="91"/>
      <c r="BV18" s="91"/>
      <c r="BW18" s="86"/>
      <c r="BX18" t="s">
        <v>369</v>
      </c>
      <c r="BY18" s="19"/>
      <c r="BZ18" s="19"/>
      <c r="CA18" s="19"/>
      <c r="CB18" s="19"/>
      <c r="CC18" s="19"/>
    </row>
    <row r="19" spans="1:81" ht="14.25">
      <c r="A19" s="91"/>
      <c r="B19" s="91"/>
      <c r="C19" s="91"/>
      <c r="D19" s="91"/>
      <c r="E19" s="91"/>
      <c r="F19" s="91"/>
      <c r="G19" s="91"/>
      <c r="H19" s="91"/>
      <c r="I19" s="91"/>
      <c r="J19" s="91"/>
      <c r="K19" s="91"/>
      <c r="L19" s="91"/>
      <c r="M19" s="91"/>
      <c r="N19" s="91"/>
      <c r="O19" s="91"/>
      <c r="P19" s="91"/>
      <c r="Q19" s="102" t="s">
        <v>59</v>
      </c>
      <c r="R19" s="91"/>
      <c r="T19" s="240"/>
      <c r="U19" s="415" t="s">
        <v>370</v>
      </c>
      <c r="V19" s="415"/>
      <c r="W19" s="415"/>
      <c r="X19" s="415"/>
      <c r="Y19" s="415"/>
      <c r="Z19" s="91"/>
      <c r="AA19" s="102" t="s">
        <v>63</v>
      </c>
      <c r="AB19" s="91"/>
      <c r="AD19" s="240"/>
      <c r="AE19" s="415" t="s">
        <v>371</v>
      </c>
      <c r="AF19" s="415"/>
      <c r="AG19" s="415"/>
      <c r="AH19" s="415"/>
      <c r="AI19" s="415"/>
      <c r="AJ19" s="91"/>
      <c r="AK19" s="102" t="s">
        <v>67</v>
      </c>
      <c r="AL19" s="124"/>
      <c r="AM19" s="124"/>
      <c r="AO19" s="240"/>
      <c r="AP19" s="413" t="s">
        <v>372</v>
      </c>
      <c r="AQ19" s="413"/>
      <c r="AR19" s="413"/>
      <c r="AS19" s="413"/>
      <c r="AT19" s="413"/>
      <c r="AU19" s="413"/>
      <c r="AV19" s="91"/>
      <c r="AW19" s="102" t="s">
        <v>54</v>
      </c>
      <c r="AX19" s="124"/>
      <c r="AY19" s="124"/>
      <c r="BA19" s="240"/>
      <c r="BB19" s="413" t="s">
        <v>373</v>
      </c>
      <c r="BC19" s="413"/>
      <c r="BD19" s="413"/>
      <c r="BE19" s="413"/>
      <c r="BF19" s="413"/>
      <c r="BG19" s="413"/>
      <c r="BQ19" s="91"/>
      <c r="BR19" s="91"/>
      <c r="BS19" s="91"/>
      <c r="BT19" s="91"/>
      <c r="BU19" s="91"/>
      <c r="BV19" s="91"/>
      <c r="BW19" s="86"/>
      <c r="BX19" t="s">
        <v>372</v>
      </c>
      <c r="BY19" s="19"/>
      <c r="BZ19" s="19"/>
      <c r="CA19" s="19"/>
      <c r="CB19" s="19"/>
      <c r="CC19" s="19"/>
    </row>
    <row r="20" spans="1:81" ht="14.25">
      <c r="A20" s="91"/>
      <c r="B20" s="91"/>
      <c r="C20" s="91"/>
      <c r="D20" s="91"/>
      <c r="E20" s="91"/>
      <c r="F20" s="91"/>
      <c r="G20" s="91"/>
      <c r="H20" s="91"/>
      <c r="I20" s="91"/>
      <c r="J20" s="91"/>
      <c r="K20" s="91"/>
      <c r="L20" s="91"/>
      <c r="M20" s="91"/>
      <c r="N20" s="91"/>
      <c r="O20" s="91"/>
      <c r="P20" s="91"/>
      <c r="Q20" s="102" t="s">
        <v>60</v>
      </c>
      <c r="R20" s="91"/>
      <c r="T20" s="241"/>
      <c r="U20" s="415" t="str">
        <f>BX16</f>
        <v>なみはやクラブＡ</v>
      </c>
      <c r="V20" s="415"/>
      <c r="W20" s="415"/>
      <c r="X20" s="415"/>
      <c r="Y20" s="415"/>
      <c r="Z20" s="91"/>
      <c r="AA20" s="102" t="s">
        <v>64</v>
      </c>
      <c r="AB20" s="91"/>
      <c r="AD20" s="240"/>
      <c r="AE20" s="415" t="s">
        <v>374</v>
      </c>
      <c r="AF20" s="415"/>
      <c r="AG20" s="415"/>
      <c r="AH20" s="415"/>
      <c r="AI20" s="415"/>
      <c r="AJ20" s="91"/>
      <c r="AK20" s="102" t="s">
        <v>68</v>
      </c>
      <c r="AL20" s="124"/>
      <c r="AM20" s="124"/>
      <c r="AO20" s="240"/>
      <c r="AP20" s="413" t="s">
        <v>375</v>
      </c>
      <c r="AQ20" s="413"/>
      <c r="AR20" s="413"/>
      <c r="AS20" s="413"/>
      <c r="AT20" s="413"/>
      <c r="AU20" s="413"/>
      <c r="AV20" s="91"/>
      <c r="AW20" s="102" t="s">
        <v>177</v>
      </c>
      <c r="AX20" s="124"/>
      <c r="AY20" s="124"/>
      <c r="BA20" s="240"/>
      <c r="BB20" s="413" t="s">
        <v>369</v>
      </c>
      <c r="BC20" s="413"/>
      <c r="BD20" s="413"/>
      <c r="BE20" s="413"/>
      <c r="BF20" s="413"/>
      <c r="BG20" s="413"/>
      <c r="BQ20" s="91"/>
      <c r="BR20" s="91"/>
      <c r="BS20" s="91"/>
      <c r="BT20" s="91"/>
      <c r="BU20" s="91"/>
      <c r="BV20" s="91"/>
      <c r="BW20" s="86"/>
      <c r="BX20" s="240"/>
      <c r="BY20" s="19"/>
      <c r="BZ20" s="19"/>
      <c r="CA20" s="19"/>
      <c r="CB20" s="19"/>
      <c r="CC20" s="19"/>
    </row>
    <row r="21" spans="1:73" ht="14.25">
      <c r="A21" s="91"/>
      <c r="B21" s="91"/>
      <c r="C21" s="91"/>
      <c r="D21" s="91"/>
      <c r="E21" s="91"/>
      <c r="F21" s="91"/>
      <c r="G21" s="91"/>
      <c r="H21" s="91"/>
      <c r="I21" s="91"/>
      <c r="J21" s="91"/>
      <c r="K21" s="91"/>
      <c r="L21" s="91"/>
      <c r="M21" s="91"/>
      <c r="N21" s="91"/>
      <c r="O21" s="91"/>
      <c r="P21" s="91"/>
      <c r="Q21" s="102" t="s">
        <v>61</v>
      </c>
      <c r="R21" s="91"/>
      <c r="T21" s="240"/>
      <c r="U21" s="415" t="str">
        <f>BX17</f>
        <v>恒泳会</v>
      </c>
      <c r="V21" s="415"/>
      <c r="W21" s="415"/>
      <c r="X21" s="415"/>
      <c r="Y21" s="415"/>
      <c r="Z21" s="91"/>
      <c r="AA21" s="102" t="s">
        <v>65</v>
      </c>
      <c r="AB21" s="91"/>
      <c r="AD21" s="240"/>
      <c r="AE21" s="415" t="s">
        <v>368</v>
      </c>
      <c r="AF21" s="415"/>
      <c r="AG21" s="415"/>
      <c r="AH21" s="415"/>
      <c r="AI21" s="415"/>
      <c r="AJ21" s="91"/>
      <c r="AK21" s="102" t="s">
        <v>69</v>
      </c>
      <c r="AL21" s="124"/>
      <c r="AM21" s="124"/>
      <c r="AO21" s="240"/>
      <c r="AP21" s="413" t="s">
        <v>376</v>
      </c>
      <c r="AQ21" s="413"/>
      <c r="AR21" s="413"/>
      <c r="AS21" s="413"/>
      <c r="AT21" s="413"/>
      <c r="AU21" s="413"/>
      <c r="AV21" s="91"/>
      <c r="AW21" s="102" t="s">
        <v>178</v>
      </c>
      <c r="AX21" s="124"/>
      <c r="AY21" s="124"/>
      <c r="AZ21" s="10"/>
      <c r="BA21" s="10"/>
      <c r="BB21" s="413" t="s">
        <v>377</v>
      </c>
      <c r="BC21" s="413"/>
      <c r="BD21" s="413"/>
      <c r="BE21" s="413"/>
      <c r="BF21" s="413"/>
      <c r="BG21" s="413"/>
      <c r="BQ21" s="10"/>
      <c r="BR21" s="91"/>
      <c r="BS21" s="91"/>
      <c r="BT21" s="91"/>
      <c r="BU21" s="91"/>
    </row>
    <row r="22" spans="1:73" ht="14.25">
      <c r="A22" s="91"/>
      <c r="B22" s="91"/>
      <c r="C22" s="91"/>
      <c r="K22" s="91"/>
      <c r="L22" s="91"/>
      <c r="M22" s="91"/>
      <c r="N22" s="91"/>
      <c r="O22" s="91"/>
      <c r="P22" s="91"/>
      <c r="Q22" s="91"/>
      <c r="R22" s="91"/>
      <c r="S22" s="91"/>
      <c r="T22" s="91"/>
      <c r="U22" s="91"/>
      <c r="V22" s="91"/>
      <c r="W22" s="91"/>
      <c r="X22" s="91"/>
      <c r="Y22" s="91"/>
      <c r="Z22" s="91"/>
      <c r="AA22" s="91"/>
      <c r="AB22" s="91"/>
      <c r="AC22" s="91"/>
      <c r="AD22" s="91"/>
      <c r="AG22" s="91"/>
      <c r="AH22" s="91"/>
      <c r="AI22" s="91"/>
      <c r="AJ22" s="91"/>
      <c r="AK22" s="91"/>
      <c r="AW22" s="102" t="s">
        <v>1</v>
      </c>
      <c r="AX22" s="124"/>
      <c r="AY22" s="124"/>
      <c r="AZ22" s="10"/>
      <c r="BA22" s="10"/>
      <c r="BB22" s="413" t="s">
        <v>378</v>
      </c>
      <c r="BC22" s="413"/>
      <c r="BD22" s="413"/>
      <c r="BE22" s="413"/>
      <c r="BF22" s="413"/>
      <c r="BG22" s="413"/>
      <c r="BH22" s="21"/>
      <c r="BP22" s="10"/>
      <c r="BQ22" s="10"/>
      <c r="BR22" s="91"/>
      <c r="BS22" s="91"/>
      <c r="BT22" s="91"/>
      <c r="BU22" s="91"/>
    </row>
    <row r="23" spans="1:73" ht="14.25">
      <c r="A23" s="10"/>
      <c r="B23" s="10" t="s">
        <v>379</v>
      </c>
      <c r="C23" s="10"/>
      <c r="D23" s="10"/>
      <c r="E23" s="10"/>
      <c r="F23" s="10"/>
      <c r="G23" s="10"/>
      <c r="H23" s="10"/>
      <c r="K23" s="10"/>
      <c r="L23" s="10"/>
      <c r="M23" s="10"/>
      <c r="N23" s="10"/>
      <c r="O23" s="10"/>
      <c r="P23" s="10"/>
      <c r="Q23" s="10"/>
      <c r="R23" s="10"/>
      <c r="S23" s="10"/>
      <c r="T23" s="10"/>
      <c r="U23" s="10"/>
      <c r="V23" s="10"/>
      <c r="W23" s="10"/>
      <c r="X23" s="10"/>
      <c r="Y23" s="10"/>
      <c r="Z23" s="10"/>
      <c r="AA23" s="10"/>
      <c r="AB23" s="10"/>
      <c r="AC23" s="10"/>
      <c r="AD23" s="91"/>
      <c r="AG23" s="91"/>
      <c r="AH23" s="91"/>
      <c r="AI23" s="91"/>
      <c r="AJ23" s="91"/>
      <c r="AK23" s="91"/>
      <c r="BH23" s="180"/>
      <c r="BP23" s="10"/>
      <c r="BQ23" s="10"/>
      <c r="BR23" s="10"/>
      <c r="BS23" s="10"/>
      <c r="BT23" s="10"/>
      <c r="BU23" s="10"/>
    </row>
    <row r="24" spans="1:73" ht="14.25">
      <c r="A24" s="10"/>
      <c r="B24" s="10" t="s">
        <v>112</v>
      </c>
      <c r="C24" s="10"/>
      <c r="D24" s="10"/>
      <c r="E24" s="10"/>
      <c r="F24" s="10"/>
      <c r="G24" s="10"/>
      <c r="H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21"/>
      <c r="BC24" s="21"/>
      <c r="BD24" s="21"/>
      <c r="BE24" s="21"/>
      <c r="BF24" s="21"/>
      <c r="BG24" s="21"/>
      <c r="BH24" s="119"/>
      <c r="BI24" s="91"/>
      <c r="BJ24" s="91"/>
      <c r="BK24" s="91"/>
      <c r="BL24" s="91"/>
      <c r="BM24" s="91"/>
      <c r="BN24" s="91"/>
      <c r="BO24" s="91"/>
      <c r="BP24" s="91"/>
      <c r="BQ24" s="91"/>
      <c r="BR24" s="10"/>
      <c r="BS24" s="10"/>
      <c r="BT24" s="10"/>
      <c r="BU24" s="10"/>
    </row>
    <row r="25" spans="1:73" ht="15" thickBot="1">
      <c r="A25" s="10"/>
      <c r="B25" s="10"/>
      <c r="C25" s="10"/>
      <c r="D25" s="91"/>
      <c r="E25" s="91"/>
      <c r="F25" s="91"/>
      <c r="G25" s="91"/>
      <c r="H25" s="91"/>
      <c r="I25" s="91"/>
      <c r="J25" s="91"/>
      <c r="K25" s="10"/>
      <c r="L25" s="10"/>
      <c r="M25" s="10"/>
      <c r="N25" s="10"/>
      <c r="O25" s="10"/>
      <c r="P25" s="214"/>
      <c r="Q25" s="214"/>
      <c r="R25" s="214"/>
      <c r="S25" s="214"/>
      <c r="T25" s="214"/>
      <c r="U25" s="214"/>
      <c r="V25" s="214"/>
      <c r="W25" s="214"/>
      <c r="X25" s="214"/>
      <c r="Y25" s="214"/>
      <c r="Z25" s="214"/>
      <c r="AA25" s="214"/>
      <c r="AB25" s="214"/>
      <c r="AC25" s="242"/>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B25" s="120"/>
      <c r="BC25" s="120"/>
      <c r="BD25" s="119"/>
      <c r="BE25" s="119"/>
      <c r="BF25" s="119"/>
      <c r="BI25" s="10"/>
      <c r="BJ25" s="214" t="s">
        <v>185</v>
      </c>
      <c r="BK25" s="214"/>
      <c r="BL25" s="10"/>
      <c r="BM25" s="10"/>
      <c r="BN25" s="10"/>
      <c r="BO25" s="10"/>
      <c r="BP25" s="120"/>
      <c r="BQ25" s="120"/>
      <c r="BR25" s="10"/>
      <c r="BS25" s="10"/>
      <c r="BT25" s="10"/>
      <c r="BU25" s="10"/>
    </row>
    <row r="26" spans="1:73" ht="15.75" thickBot="1" thickTop="1">
      <c r="A26" s="91"/>
      <c r="B26" s="91"/>
      <c r="C26" s="91"/>
      <c r="D26" s="91"/>
      <c r="E26" s="91"/>
      <c r="F26" s="91"/>
      <c r="G26" s="91"/>
      <c r="H26" s="91"/>
      <c r="I26" s="215"/>
      <c r="J26" s="215"/>
      <c r="K26" s="215"/>
      <c r="L26" s="215"/>
      <c r="M26" s="215"/>
      <c r="N26" s="449">
        <v>10</v>
      </c>
      <c r="O26" s="452"/>
      <c r="P26" s="91"/>
      <c r="Q26" s="91"/>
      <c r="R26" s="91"/>
      <c r="S26" s="91"/>
      <c r="T26" s="91"/>
      <c r="U26" s="91"/>
      <c r="V26" s="91"/>
      <c r="W26" s="91"/>
      <c r="X26" s="91"/>
      <c r="Y26" s="91"/>
      <c r="Z26" s="91"/>
      <c r="AA26" s="91"/>
      <c r="AB26" s="91"/>
      <c r="AC26" s="423">
        <f>BK26+1</f>
        <v>100</v>
      </c>
      <c r="AD26" s="425"/>
      <c r="AE26" s="94"/>
      <c r="AF26" s="94"/>
      <c r="AG26" s="94"/>
      <c r="AH26" s="94"/>
      <c r="AI26" s="94"/>
      <c r="AJ26" s="94"/>
      <c r="AK26" s="94"/>
      <c r="AL26" s="94"/>
      <c r="AM26" s="94"/>
      <c r="AN26" s="94"/>
      <c r="AO26" s="94"/>
      <c r="AP26" s="94"/>
      <c r="AQ26" s="94"/>
      <c r="AR26" s="243"/>
      <c r="AS26" s="453">
        <v>0</v>
      </c>
      <c r="AT26" s="449"/>
      <c r="AU26" s="215"/>
      <c r="AV26" s="215"/>
      <c r="AW26" s="215"/>
      <c r="AX26" s="215"/>
      <c r="AY26" s="215"/>
      <c r="AZ26" s="91"/>
      <c r="BB26" s="119"/>
      <c r="BC26" s="119"/>
      <c r="BD26" s="180"/>
      <c r="BE26" s="180"/>
      <c r="BF26" s="180"/>
      <c r="BI26" s="233">
        <v>7</v>
      </c>
      <c r="BJ26" s="91"/>
      <c r="BK26" s="423">
        <v>99</v>
      </c>
      <c r="BL26" s="425"/>
      <c r="BM26" s="425"/>
      <c r="BN26" s="95"/>
      <c r="BO26" s="10">
        <v>5</v>
      </c>
      <c r="BP26" s="119"/>
      <c r="BQ26" s="119"/>
      <c r="BR26" s="91"/>
      <c r="BS26" s="91"/>
      <c r="BT26" s="91"/>
      <c r="BU26" s="91"/>
    </row>
    <row r="27" spans="1:81" ht="15.75" thickBot="1" thickTop="1">
      <c r="A27" s="91"/>
      <c r="B27" s="91"/>
      <c r="C27" s="91"/>
      <c r="D27" s="91"/>
      <c r="E27" s="215"/>
      <c r="F27" s="215"/>
      <c r="G27" s="215"/>
      <c r="H27" s="216">
        <v>6</v>
      </c>
      <c r="I27" s="91"/>
      <c r="J27" s="91"/>
      <c r="K27" s="91"/>
      <c r="L27" s="91"/>
      <c r="M27" s="121"/>
      <c r="N27" s="433">
        <f>AQ5+1</f>
        <v>85</v>
      </c>
      <c r="O27" s="433"/>
      <c r="P27" s="434"/>
      <c r="Q27" s="136"/>
      <c r="R27" s="136"/>
      <c r="S27" s="94"/>
      <c r="T27" s="94"/>
      <c r="U27" s="94"/>
      <c r="V27" s="243"/>
      <c r="W27" s="220">
        <v>2</v>
      </c>
      <c r="X27" s="215"/>
      <c r="Y27" s="215"/>
      <c r="Z27" s="215"/>
      <c r="AA27" s="91"/>
      <c r="AB27" s="91"/>
      <c r="AC27" s="91"/>
      <c r="AD27" s="91"/>
      <c r="AE27" s="91"/>
      <c r="AF27" s="91"/>
      <c r="AG27" s="91"/>
      <c r="AH27" s="215"/>
      <c r="AI27" s="215"/>
      <c r="AJ27" s="215"/>
      <c r="AK27" s="216">
        <v>2</v>
      </c>
      <c r="AL27" s="94"/>
      <c r="AM27" s="94"/>
      <c r="AN27" s="94"/>
      <c r="AO27" s="94"/>
      <c r="AP27" s="136"/>
      <c r="AQ27" s="434">
        <f>N27+1</f>
        <v>86</v>
      </c>
      <c r="AR27" s="434"/>
      <c r="AS27" s="433"/>
      <c r="AT27" s="121"/>
      <c r="AU27" s="121"/>
      <c r="AV27" s="91"/>
      <c r="AW27" s="215"/>
      <c r="AX27" s="215"/>
      <c r="AY27" s="216"/>
      <c r="AZ27" s="91">
        <v>3</v>
      </c>
      <c r="BA27" s="435"/>
      <c r="BB27" s="435"/>
      <c r="BC27" s="91"/>
      <c r="BD27" s="91"/>
      <c r="BE27" s="91"/>
      <c r="BF27" s="91"/>
      <c r="BI27" s="436" t="str">
        <f>Z31</f>
        <v>コナミA</v>
      </c>
      <c r="BJ27" s="437"/>
      <c r="BN27" s="420" t="str">
        <f>AG31</f>
        <v>今宮</v>
      </c>
      <c r="BO27" s="421"/>
      <c r="BR27" s="91"/>
      <c r="BS27" s="91"/>
      <c r="BT27" s="91"/>
      <c r="BW27" s="19"/>
      <c r="BX27"/>
      <c r="CB27" s="10"/>
      <c r="CC27"/>
    </row>
    <row r="28" spans="1:81" ht="15.75" thickBot="1" thickTop="1">
      <c r="A28" s="91"/>
      <c r="B28" s="91"/>
      <c r="C28" s="91"/>
      <c r="D28" s="91">
        <v>4</v>
      </c>
      <c r="E28" s="222"/>
      <c r="F28" s="91"/>
      <c r="G28" s="120"/>
      <c r="H28" s="423">
        <f>AY6+1</f>
        <v>67</v>
      </c>
      <c r="I28" s="425"/>
      <c r="J28" s="137"/>
      <c r="K28" s="94"/>
      <c r="L28" s="244">
        <v>0</v>
      </c>
      <c r="M28" s="245"/>
      <c r="N28" s="91"/>
      <c r="O28" s="91"/>
      <c r="P28" s="91"/>
      <c r="Q28" s="91"/>
      <c r="R28" s="96"/>
      <c r="S28" s="96">
        <v>1</v>
      </c>
      <c r="T28" s="226"/>
      <c r="U28" s="225"/>
      <c r="V28" s="431">
        <f>H28+1</f>
        <v>68</v>
      </c>
      <c r="W28" s="432"/>
      <c r="X28" s="120"/>
      <c r="Y28" s="91"/>
      <c r="Z28" s="227"/>
      <c r="AA28" s="91">
        <v>7</v>
      </c>
      <c r="AB28" s="91"/>
      <c r="AC28" s="91"/>
      <c r="AD28" s="91"/>
      <c r="AE28" s="91"/>
      <c r="AF28" s="91"/>
      <c r="AG28" s="91">
        <v>5</v>
      </c>
      <c r="AH28" s="222"/>
      <c r="AI28" s="91"/>
      <c r="AJ28" s="120"/>
      <c r="AK28" s="423">
        <f>V28+1</f>
        <v>69</v>
      </c>
      <c r="AL28" s="425"/>
      <c r="AM28" s="137"/>
      <c r="AN28" s="246"/>
      <c r="AO28" s="91">
        <v>4</v>
      </c>
      <c r="AP28" s="91"/>
      <c r="AQ28" s="91"/>
      <c r="AR28" s="91"/>
      <c r="AS28" s="91"/>
      <c r="AT28" s="91"/>
      <c r="AU28" s="91"/>
      <c r="AV28" s="245">
        <v>5</v>
      </c>
      <c r="AW28" s="232"/>
      <c r="AX28" s="120"/>
      <c r="AY28" s="432">
        <f>AK28+1</f>
        <v>70</v>
      </c>
      <c r="AZ28" s="431"/>
      <c r="BA28" s="137"/>
      <c r="BB28" s="94"/>
      <c r="BC28" s="95"/>
      <c r="BD28" s="91">
        <v>2</v>
      </c>
      <c r="BE28" s="91"/>
      <c r="BF28" s="91"/>
      <c r="BP28" s="20"/>
      <c r="BQ28" s="20"/>
      <c r="BR28" s="91"/>
      <c r="BS28" s="91"/>
      <c r="BT28" s="91"/>
      <c r="BW28" s="19"/>
      <c r="BX28" t="s">
        <v>93</v>
      </c>
      <c r="CB28" s="10"/>
      <c r="CC28"/>
    </row>
    <row r="29" spans="1:81" ht="15" thickTop="1">
      <c r="A29" s="91"/>
      <c r="B29" s="101"/>
      <c r="C29" s="91"/>
      <c r="D29" s="228"/>
      <c r="E29" s="229"/>
      <c r="F29" s="91"/>
      <c r="G29" s="91"/>
      <c r="H29" s="91"/>
      <c r="I29" s="101"/>
      <c r="J29" s="123">
        <v>0</v>
      </c>
      <c r="K29" s="425">
        <f>AV7+1</f>
        <v>54</v>
      </c>
      <c r="L29" s="423"/>
      <c r="M29" s="247">
        <v>4</v>
      </c>
      <c r="N29" s="96"/>
      <c r="O29" s="91"/>
      <c r="P29" s="91"/>
      <c r="Q29" s="91"/>
      <c r="R29" s="123">
        <v>0</v>
      </c>
      <c r="S29" s="425">
        <f>K29+1</f>
        <v>55</v>
      </c>
      <c r="T29" s="423"/>
      <c r="U29" s="230">
        <v>2</v>
      </c>
      <c r="V29" s="91"/>
      <c r="W29" s="91"/>
      <c r="X29" s="91"/>
      <c r="Y29" s="91"/>
      <c r="Z29" s="234"/>
      <c r="AA29" s="119"/>
      <c r="AB29" s="91"/>
      <c r="AC29" s="91"/>
      <c r="AD29" s="91"/>
      <c r="AE29" s="101"/>
      <c r="AF29" s="91"/>
      <c r="AG29" s="228"/>
      <c r="AH29" s="229"/>
      <c r="AI29" s="91"/>
      <c r="AJ29" s="91"/>
      <c r="AK29" s="91"/>
      <c r="AL29" s="101"/>
      <c r="AM29" s="248">
        <v>2</v>
      </c>
      <c r="AN29" s="423">
        <f>S29+1</f>
        <v>56</v>
      </c>
      <c r="AO29" s="425"/>
      <c r="AP29" s="122">
        <v>1</v>
      </c>
      <c r="AQ29" s="96"/>
      <c r="AR29" s="91"/>
      <c r="AS29" s="91"/>
      <c r="AT29" s="91">
        <v>3</v>
      </c>
      <c r="AU29" s="248"/>
      <c r="AV29" s="423">
        <f>AN29+1</f>
        <v>57</v>
      </c>
      <c r="AW29" s="425"/>
      <c r="AX29" s="122"/>
      <c r="AY29" s="91">
        <v>2</v>
      </c>
      <c r="AZ29" s="91"/>
      <c r="BA29" s="91"/>
      <c r="BB29" s="91"/>
      <c r="BC29" s="231"/>
      <c r="BD29" s="228"/>
      <c r="BE29" s="91"/>
      <c r="BF29" s="91"/>
      <c r="BG29" s="91"/>
      <c r="BH29" s="47"/>
      <c r="BI29" s="47"/>
      <c r="BJ29" s="47"/>
      <c r="BK29" s="47"/>
      <c r="BL29" s="47"/>
      <c r="BM29" s="47"/>
      <c r="BN29" s="47"/>
      <c r="BO29" s="47"/>
      <c r="BP29" s="47"/>
      <c r="BQ29" s="47"/>
      <c r="BR29" s="91"/>
      <c r="BS29" s="91"/>
      <c r="BT29" s="91"/>
      <c r="BW29" s="19"/>
      <c r="BX29" t="s">
        <v>380</v>
      </c>
      <c r="CB29" s="10"/>
      <c r="CC29"/>
    </row>
    <row r="30" spans="1:81" ht="15" thickBot="1">
      <c r="A30" s="91"/>
      <c r="D30" s="416" t="str">
        <f>'[2]予選ﾘｰｸﾞMW'!AC30</f>
        <v>F-A1</v>
      </c>
      <c r="E30" s="430"/>
      <c r="F30" s="20"/>
      <c r="G30" s="20"/>
      <c r="H30" s="129"/>
      <c r="I30" s="418" t="str">
        <f>'[2]予選ﾘｰｸﾞMW'!AC44</f>
        <v>F-C3</v>
      </c>
      <c r="J30" s="417"/>
      <c r="K30" s="138"/>
      <c r="L30" s="138"/>
      <c r="M30" s="418" t="str">
        <f>'[2]予選ﾘｰｸﾞMW'!AC37</f>
        <v>F-B2</v>
      </c>
      <c r="N30" s="417"/>
      <c r="O30" s="138"/>
      <c r="P30" s="129"/>
      <c r="Q30" s="418" t="str">
        <f>'[2]予選ﾘｰｸﾞMW'!AC32</f>
        <v>F-A3</v>
      </c>
      <c r="R30" s="417"/>
      <c r="S30" s="138"/>
      <c r="T30" s="138"/>
      <c r="U30" s="418" t="str">
        <f>'[2]予選ﾘｰｸﾞMW'!AC49</f>
        <v>F-D2</v>
      </c>
      <c r="V30" s="417"/>
      <c r="W30" s="138"/>
      <c r="X30" s="138"/>
      <c r="Y30" s="138"/>
      <c r="Z30" s="418" t="str">
        <f>'[2]予選ﾘｰｸﾞMW'!AC36</f>
        <v>F-B1</v>
      </c>
      <c r="AA30" s="417"/>
      <c r="AD30" s="20"/>
      <c r="AG30" s="416" t="str">
        <f>'[2]予選ﾘｰｸﾞMW'!AC42</f>
        <v>F-C1</v>
      </c>
      <c r="AH30" s="430"/>
      <c r="AI30" s="138"/>
      <c r="AJ30" s="138"/>
      <c r="AK30" s="129"/>
      <c r="AL30" s="418" t="str">
        <f>'[2]予選ﾘｰｸﾞMW'!AC31</f>
        <v>F-A2</v>
      </c>
      <c r="AM30" s="417"/>
      <c r="AN30" s="138"/>
      <c r="AO30" s="138"/>
      <c r="AP30" s="418" t="str">
        <f>'[2]予選ﾘｰｸﾞMW'!AC50</f>
        <v>F-D3</v>
      </c>
      <c r="AQ30" s="417"/>
      <c r="AR30" s="138"/>
      <c r="AS30" s="129"/>
      <c r="AT30" s="418" t="str">
        <f>'[2]予選ﾘｰｸﾞMW'!AC43</f>
        <v>F-C2</v>
      </c>
      <c r="AU30" s="417"/>
      <c r="AV30" s="138"/>
      <c r="AW30" s="138"/>
      <c r="AX30" s="418" t="str">
        <f>'[2]予選ﾘｰｸﾞMW'!AC38</f>
        <v>F-B3</v>
      </c>
      <c r="AY30" s="417"/>
      <c r="AZ30" s="138"/>
      <c r="BA30" s="138"/>
      <c r="BB30" s="138"/>
      <c r="BC30" s="416" t="str">
        <f>'[2]予選ﾘｰｸﾞMW'!AC48</f>
        <v>F-D1</v>
      </c>
      <c r="BD30" s="430"/>
      <c r="BG30" s="20"/>
      <c r="BH30" s="91"/>
      <c r="BI30" s="91"/>
      <c r="BJ30" s="215" t="s">
        <v>88</v>
      </c>
      <c r="BK30" s="215"/>
      <c r="BL30" s="91"/>
      <c r="BM30" s="91"/>
      <c r="BN30" s="91"/>
      <c r="BO30" s="91"/>
      <c r="BP30" s="91"/>
      <c r="BQ30" s="91"/>
      <c r="BR30" s="20"/>
      <c r="BS30" s="20"/>
      <c r="BT30" s="91"/>
      <c r="BW30" s="19"/>
      <c r="BX30" t="s">
        <v>16</v>
      </c>
      <c r="CB30" s="10"/>
      <c r="CC30"/>
    </row>
    <row r="31" spans="1:81" ht="15.75" thickBot="1" thickTop="1">
      <c r="A31" s="91"/>
      <c r="D31" s="418" t="str">
        <f>VLOOKUP(D30,'[2]予選ﾘｰｸﾞMW'!$AC$4:$AD$52,2,0)</f>
        <v>ビワスポ女</v>
      </c>
      <c r="E31" s="417"/>
      <c r="F31" s="20"/>
      <c r="G31" s="20"/>
      <c r="H31" s="129"/>
      <c r="I31" s="418" t="str">
        <f>VLOOKUP(I30,'[2]予選ﾘｰｸﾞMW'!$AC$4:$AD$52,2,0)</f>
        <v>阪大女子</v>
      </c>
      <c r="J31" s="417"/>
      <c r="K31" s="138"/>
      <c r="L31" s="138"/>
      <c r="M31" s="418" t="str">
        <f>VLOOKUP(M30,'[2]予選ﾘｰｸﾞMW'!$AC$4:$AD$52,2,0)</f>
        <v>ボンバ</v>
      </c>
      <c r="N31" s="417"/>
      <c r="O31" s="138"/>
      <c r="P31" s="129"/>
      <c r="Q31" s="418" t="str">
        <f>VLOOKUP(Q30,'[2]予選ﾘｰｸﾞMW'!$AC$4:$AD$52,2,0)</f>
        <v>甲南</v>
      </c>
      <c r="R31" s="417"/>
      <c r="S31" s="138"/>
      <c r="T31" s="138"/>
      <c r="U31" s="418" t="str">
        <f>VLOOKUP(U30,'[2]予選ﾘｰｸﾞMW'!$AC$4:$AD$52,2,0)</f>
        <v>コナミB</v>
      </c>
      <c r="V31" s="417"/>
      <c r="W31" s="138"/>
      <c r="X31" s="138"/>
      <c r="Y31" s="138"/>
      <c r="Z31" s="418" t="str">
        <f>VLOOKUP(Z30,'[2]予選ﾘｰｸﾞMW'!$AC$4:$AD$52,2,0)</f>
        <v>コナミA</v>
      </c>
      <c r="AA31" s="417"/>
      <c r="AD31" s="47"/>
      <c r="AG31" s="418" t="str">
        <f>VLOOKUP(AG30,'[2]予選ﾘｰｸﾞMW'!$AC$4:$AD$52,2,0)</f>
        <v>今宮</v>
      </c>
      <c r="AH31" s="417"/>
      <c r="AI31" s="138"/>
      <c r="AJ31" s="138"/>
      <c r="AK31" s="129"/>
      <c r="AL31" s="418" t="str">
        <f>VLOOKUP(AL30,'[2]予選ﾘｰｸﾞMW'!$AC$4:$AD$52,2,0)</f>
        <v>京女高</v>
      </c>
      <c r="AM31" s="417"/>
      <c r="AN31" s="138"/>
      <c r="AO31" s="138"/>
      <c r="AP31" s="418" t="str">
        <f>VLOOKUP(AP30,'[2]予選ﾘｰｸﾞMW'!$AC$4:$AD$52,2,0)</f>
        <v>春野</v>
      </c>
      <c r="AQ31" s="417"/>
      <c r="AR31" s="138"/>
      <c r="AS31" s="129"/>
      <c r="AT31" s="418" t="str">
        <f>VLOOKUP(AT30,'[2]予選ﾘｰｸﾞMW'!$AC$4:$AD$52,2,0)</f>
        <v>踏水女子</v>
      </c>
      <c r="AU31" s="417"/>
      <c r="AV31" s="138"/>
      <c r="AW31" s="138"/>
      <c r="AX31" s="418" t="str">
        <f>VLOOKUP(AX30,'[2]予選ﾘｰｸﾞMW'!$AC$4:$AD$52,2,0)</f>
        <v>mash</v>
      </c>
      <c r="AY31" s="417"/>
      <c r="AZ31" s="138"/>
      <c r="BA31" s="138"/>
      <c r="BB31" s="138"/>
      <c r="BC31" s="418" t="str">
        <f>VLOOKUP(BC30,'[2]予選ﾘｰｸﾞMW'!$AC$4:$AD$52,2,0)</f>
        <v>神明女子</v>
      </c>
      <c r="BD31" s="417"/>
      <c r="BG31" s="47"/>
      <c r="BH31" s="91"/>
      <c r="BI31" s="216">
        <v>7</v>
      </c>
      <c r="BJ31" s="229"/>
      <c r="BK31" s="423">
        <f>BK37+1</f>
        <v>96</v>
      </c>
      <c r="BL31" s="425"/>
      <c r="BM31" s="249"/>
      <c r="BN31" s="220">
        <v>3</v>
      </c>
      <c r="BO31" s="91"/>
      <c r="BP31" s="91"/>
      <c r="BQ31" s="91"/>
      <c r="BR31" s="47"/>
      <c r="BS31" s="47"/>
      <c r="BT31" s="91"/>
      <c r="BW31" s="19"/>
      <c r="BX31" t="s">
        <v>381</v>
      </c>
      <c r="CB31" s="10"/>
      <c r="CC31"/>
    </row>
    <row r="32" spans="1:76" ht="15" thickTop="1">
      <c r="A32" s="91"/>
      <c r="B32" s="91"/>
      <c r="C32" s="91"/>
      <c r="D32" s="91"/>
      <c r="E32" s="91"/>
      <c r="F32" s="91"/>
      <c r="G32" s="91"/>
      <c r="H32" s="91"/>
      <c r="I32" s="91"/>
      <c r="J32" s="91"/>
      <c r="K32" s="91"/>
      <c r="L32" s="224"/>
      <c r="M32" s="91"/>
      <c r="N32" s="91"/>
      <c r="O32" s="139"/>
      <c r="P32" s="139"/>
      <c r="Q32" s="91"/>
      <c r="R32" s="91"/>
      <c r="S32" s="98"/>
      <c r="T32" s="91"/>
      <c r="U32" s="91"/>
      <c r="V32" s="91"/>
      <c r="W32" s="91"/>
      <c r="X32" s="91"/>
      <c r="Y32" s="91"/>
      <c r="Z32" s="91"/>
      <c r="AA32" s="91"/>
      <c r="AB32" s="91"/>
      <c r="AC32" s="91"/>
      <c r="AD32" s="91"/>
      <c r="AF32" s="91"/>
      <c r="AG32" s="91"/>
      <c r="AH32" s="91"/>
      <c r="AI32" s="91"/>
      <c r="AJ32" s="91"/>
      <c r="AK32" s="91"/>
      <c r="AL32" s="91"/>
      <c r="AM32" s="91"/>
      <c r="AN32" s="91"/>
      <c r="AO32" s="224"/>
      <c r="AP32" s="91"/>
      <c r="AQ32" s="91"/>
      <c r="AR32" s="139"/>
      <c r="AS32" s="139"/>
      <c r="AT32" s="91"/>
      <c r="AU32" s="91"/>
      <c r="AV32" s="98"/>
      <c r="AW32" s="97"/>
      <c r="AX32" s="91"/>
      <c r="AY32" s="91"/>
      <c r="AZ32" s="91"/>
      <c r="BA32" s="91"/>
      <c r="BB32" s="91"/>
      <c r="BC32" s="91"/>
      <c r="BD32" s="91"/>
      <c r="BE32" s="91"/>
      <c r="BF32" s="91"/>
      <c r="BG32" s="120"/>
      <c r="BH32" s="250">
        <v>6</v>
      </c>
      <c r="BI32" s="426">
        <f>BM10+1</f>
        <v>78</v>
      </c>
      <c r="BJ32" s="427"/>
      <c r="BK32" s="97">
        <v>1</v>
      </c>
      <c r="BL32" s="98">
        <v>4</v>
      </c>
      <c r="BM32" s="428">
        <f>BI32+1</f>
        <v>79</v>
      </c>
      <c r="BN32" s="429"/>
      <c r="BO32" s="91">
        <v>5</v>
      </c>
      <c r="BP32" s="120"/>
      <c r="BQ32" s="120"/>
      <c r="BR32" s="91"/>
      <c r="BS32" s="91"/>
      <c r="BT32" s="91"/>
      <c r="BU32" s="91"/>
      <c r="BX32" t="s">
        <v>179</v>
      </c>
    </row>
    <row r="33" spans="1:81" ht="14.25">
      <c r="A33" s="91"/>
      <c r="B33" s="91"/>
      <c r="C33" s="91"/>
      <c r="D33" s="91"/>
      <c r="E33" s="91"/>
      <c r="F33" s="91"/>
      <c r="G33" s="91"/>
      <c r="H33" s="91"/>
      <c r="I33" s="91"/>
      <c r="J33" s="91"/>
      <c r="K33" s="91"/>
      <c r="L33" s="224"/>
      <c r="M33" s="91"/>
      <c r="N33" s="91"/>
      <c r="O33" s="91"/>
      <c r="P33" s="91"/>
      <c r="Q33" s="91"/>
      <c r="R33" s="91"/>
      <c r="S33" s="98"/>
      <c r="T33" s="91"/>
      <c r="U33" s="91"/>
      <c r="V33" s="91"/>
      <c r="W33" s="91"/>
      <c r="X33" s="91"/>
      <c r="Y33" s="91"/>
      <c r="Z33" s="91"/>
      <c r="AA33" s="91"/>
      <c r="AB33" s="91"/>
      <c r="AC33" s="91"/>
      <c r="AD33" s="91"/>
      <c r="AE33" s="91"/>
      <c r="AF33" s="91"/>
      <c r="AG33" s="91"/>
      <c r="AH33" s="91"/>
      <c r="AI33" s="91"/>
      <c r="AJ33" s="91"/>
      <c r="AK33" s="91"/>
      <c r="AL33" s="91"/>
      <c r="AM33" s="91"/>
      <c r="AN33" s="91"/>
      <c r="AO33" s="224"/>
      <c r="AP33" s="91"/>
      <c r="AQ33" s="91"/>
      <c r="AR33" s="91"/>
      <c r="AS33" s="91"/>
      <c r="AT33" s="91"/>
      <c r="AU33" s="91"/>
      <c r="AV33" s="98"/>
      <c r="AW33" s="97"/>
      <c r="AX33" s="91"/>
      <c r="AY33" s="91"/>
      <c r="AZ33" s="91"/>
      <c r="BA33" s="91"/>
      <c r="BB33" s="91"/>
      <c r="BC33" s="91"/>
      <c r="BD33" s="91"/>
      <c r="BE33" s="91"/>
      <c r="BF33" s="91"/>
      <c r="BG33" s="119"/>
      <c r="BH33" s="418" t="str">
        <f>M31</f>
        <v>ボンバ</v>
      </c>
      <c r="BI33" s="417"/>
      <c r="BJ33" s="418" t="str">
        <f>U31</f>
        <v>コナミB</v>
      </c>
      <c r="BK33" s="417"/>
      <c r="BL33" s="418" t="str">
        <f>AL31</f>
        <v>京女高</v>
      </c>
      <c r="BM33" s="417"/>
      <c r="BN33" s="418" t="str">
        <f>BC31</f>
        <v>神明女子</v>
      </c>
      <c r="BO33" s="417"/>
      <c r="BP33" s="120"/>
      <c r="BQ33" s="120"/>
      <c r="BR33" s="91"/>
      <c r="BS33" s="91"/>
      <c r="BT33" s="91"/>
      <c r="BW33" s="19"/>
      <c r="BX33" t="s">
        <v>382</v>
      </c>
      <c r="CB33" s="10"/>
      <c r="CC33"/>
    </row>
    <row r="34" spans="1:76" ht="14.25">
      <c r="A34" s="91"/>
      <c r="B34" s="91"/>
      <c r="C34" s="91"/>
      <c r="D34" s="91"/>
      <c r="E34" s="91"/>
      <c r="F34" s="91"/>
      <c r="G34" s="361"/>
      <c r="H34" s="361"/>
      <c r="I34" s="91"/>
      <c r="J34" s="91"/>
      <c r="K34" s="91"/>
      <c r="L34" s="224"/>
      <c r="M34" s="91"/>
      <c r="N34" s="91"/>
      <c r="O34" s="91"/>
      <c r="P34" s="91"/>
      <c r="Q34" s="91"/>
      <c r="R34" s="91"/>
      <c r="S34" s="98"/>
      <c r="T34" s="91"/>
      <c r="U34" s="91"/>
      <c r="V34" s="143"/>
      <c r="W34" s="143"/>
      <c r="X34" s="91"/>
      <c r="Y34" s="91"/>
      <c r="Z34" s="91"/>
      <c r="AA34" s="91"/>
      <c r="AB34" s="91"/>
      <c r="AC34" s="91"/>
      <c r="AD34" s="91"/>
      <c r="AE34" s="91"/>
      <c r="AF34" s="91"/>
      <c r="AG34" s="91"/>
      <c r="AH34" s="91"/>
      <c r="AI34" s="91"/>
      <c r="AJ34" s="361"/>
      <c r="AK34" s="361"/>
      <c r="AL34" s="91"/>
      <c r="AM34" s="91"/>
      <c r="AN34" s="91"/>
      <c r="AO34" s="224"/>
      <c r="AP34" s="91"/>
      <c r="AQ34" s="91"/>
      <c r="AR34" s="91"/>
      <c r="AS34" s="91"/>
      <c r="AT34" s="91"/>
      <c r="AU34" s="91"/>
      <c r="AV34" s="91"/>
      <c r="AW34" s="97"/>
      <c r="AX34" s="91"/>
      <c r="AY34" s="450"/>
      <c r="AZ34" s="450"/>
      <c r="BA34" s="91"/>
      <c r="BB34" s="91"/>
      <c r="BC34" s="91"/>
      <c r="BD34" s="91"/>
      <c r="BE34" s="91"/>
      <c r="BF34" s="120"/>
      <c r="BG34" s="91"/>
      <c r="BP34" s="91"/>
      <c r="BQ34" s="91"/>
      <c r="BR34" s="91"/>
      <c r="BS34" s="91"/>
      <c r="BT34" s="91"/>
      <c r="BU34" s="91"/>
      <c r="BX34" t="s">
        <v>32</v>
      </c>
    </row>
    <row r="35" spans="1:76" ht="15" thickBot="1">
      <c r="A35" s="91"/>
      <c r="B35" s="91"/>
      <c r="C35" s="91"/>
      <c r="D35" s="91"/>
      <c r="E35" s="91"/>
      <c r="F35" s="91"/>
      <c r="G35" s="91"/>
      <c r="H35" s="91"/>
      <c r="I35" s="91"/>
      <c r="J35" s="91"/>
      <c r="K35" s="91">
        <v>4</v>
      </c>
      <c r="L35" s="220"/>
      <c r="M35" s="215"/>
      <c r="N35" s="423">
        <f>AQ13+1</f>
        <v>74</v>
      </c>
      <c r="O35" s="423"/>
      <c r="P35" s="454"/>
      <c r="Q35" s="96"/>
      <c r="R35" s="96"/>
      <c r="S35" s="100"/>
      <c r="T35" s="97">
        <v>3</v>
      </c>
      <c r="U35" s="91"/>
      <c r="V35" s="91"/>
      <c r="W35" s="91"/>
      <c r="X35" s="91"/>
      <c r="Y35" s="91"/>
      <c r="Z35" s="91"/>
      <c r="AA35" s="91"/>
      <c r="AB35" s="91"/>
      <c r="AC35" s="91"/>
      <c r="AD35" s="91"/>
      <c r="AE35" s="91"/>
      <c r="AF35" s="91"/>
      <c r="AG35" s="91"/>
      <c r="AH35" s="91"/>
      <c r="AI35" s="91"/>
      <c r="AJ35" s="91"/>
      <c r="AK35" s="91"/>
      <c r="AL35" s="91"/>
      <c r="AM35" s="91"/>
      <c r="AN35" s="91">
        <v>3</v>
      </c>
      <c r="AO35" s="224"/>
      <c r="AP35" s="91"/>
      <c r="AQ35" s="423">
        <f>N35+1</f>
        <v>75</v>
      </c>
      <c r="AR35" s="423"/>
      <c r="AS35" s="454"/>
      <c r="AT35" s="96"/>
      <c r="AU35" s="96"/>
      <c r="AV35" s="96"/>
      <c r="AW35" s="97">
        <v>1</v>
      </c>
      <c r="AX35" s="91"/>
      <c r="AY35" s="91"/>
      <c r="AZ35" s="91"/>
      <c r="BA35" s="91"/>
      <c r="BB35" s="91"/>
      <c r="BC35" s="91"/>
      <c r="BD35" s="91"/>
      <c r="BE35" s="91"/>
      <c r="BF35" s="120"/>
      <c r="BG35" s="91"/>
      <c r="BP35" s="91"/>
      <c r="BQ35" s="91"/>
      <c r="BR35" s="91"/>
      <c r="BS35" s="91"/>
      <c r="BT35" s="91"/>
      <c r="BU35" s="91"/>
      <c r="BX35" s="22" t="s">
        <v>37</v>
      </c>
    </row>
    <row r="36" spans="1:81" ht="15.75" thickBot="1" thickTop="1">
      <c r="A36" s="91"/>
      <c r="B36" s="10" t="s">
        <v>71</v>
      </c>
      <c r="C36" s="10"/>
      <c r="D36" s="10"/>
      <c r="E36" s="10"/>
      <c r="F36" s="10"/>
      <c r="G36" s="10"/>
      <c r="H36" s="10"/>
      <c r="I36" s="91"/>
      <c r="J36" s="91"/>
      <c r="K36" s="91"/>
      <c r="L36" s="91"/>
      <c r="M36" s="91"/>
      <c r="N36" s="236"/>
      <c r="O36" s="227"/>
      <c r="P36" s="96"/>
      <c r="Q36" s="96"/>
      <c r="R36" s="96"/>
      <c r="S36" s="96"/>
      <c r="T36" s="96"/>
      <c r="U36" s="96"/>
      <c r="V36" s="96"/>
      <c r="W36" s="96"/>
      <c r="X36" s="96"/>
      <c r="Y36" s="96"/>
      <c r="Z36" s="96"/>
      <c r="AA36" s="96"/>
      <c r="AB36" s="96"/>
      <c r="AC36" s="96"/>
      <c r="AD36" s="454">
        <f>BA37+1</f>
        <v>90</v>
      </c>
      <c r="AE36" s="423"/>
      <c r="AF36" s="91"/>
      <c r="AG36" s="91"/>
      <c r="AH36" s="91"/>
      <c r="AI36" s="91"/>
      <c r="AJ36" s="91"/>
      <c r="AK36" s="91"/>
      <c r="AL36" s="91"/>
      <c r="AM36" s="91"/>
      <c r="AN36" s="91"/>
      <c r="AO36" s="236"/>
      <c r="AP36" s="236"/>
      <c r="AQ36" s="236"/>
      <c r="AR36" s="227"/>
      <c r="AS36" s="91"/>
      <c r="AT36" s="91"/>
      <c r="AU36" s="91"/>
      <c r="AV36" s="91"/>
      <c r="AW36" s="91"/>
      <c r="AX36" s="91"/>
      <c r="AY36" s="91"/>
      <c r="AZ36" s="420" t="str">
        <f>Q31</f>
        <v>甲南</v>
      </c>
      <c r="BA36" s="421"/>
      <c r="BB36" s="420" t="str">
        <f>AX31</f>
        <v>mash</v>
      </c>
      <c r="BC36" s="421"/>
      <c r="BD36" s="91"/>
      <c r="BE36" s="91"/>
      <c r="BF36" s="91"/>
      <c r="BH36" s="91"/>
      <c r="BI36" s="120"/>
      <c r="BJ36" s="120"/>
      <c r="BK36" s="215" t="s">
        <v>89</v>
      </c>
      <c r="BL36" s="91"/>
      <c r="BM36" s="120"/>
      <c r="BP36" s="91"/>
      <c r="BQ36" s="91"/>
      <c r="BR36" s="91"/>
      <c r="BS36" s="91"/>
      <c r="BT36" s="91"/>
      <c r="BW36" s="19"/>
      <c r="BX36" s="22" t="s">
        <v>383</v>
      </c>
      <c r="CB36" s="10"/>
      <c r="CC36"/>
    </row>
    <row r="37" spans="1:76" ht="15.75" thickBot="1" thickTop="1">
      <c r="A37" s="91"/>
      <c r="B37" s="10" t="s">
        <v>83</v>
      </c>
      <c r="C37" s="10"/>
      <c r="D37" s="10"/>
      <c r="E37" s="10"/>
      <c r="F37" s="10"/>
      <c r="G37" s="10"/>
      <c r="H37" s="10"/>
      <c r="I37" s="91"/>
      <c r="J37" s="91"/>
      <c r="K37" s="91"/>
      <c r="L37" s="91"/>
      <c r="M37" s="91"/>
      <c r="N37" s="91"/>
      <c r="O37" s="91"/>
      <c r="P37" s="91"/>
      <c r="Q37" s="91">
        <v>0</v>
      </c>
      <c r="R37" s="91"/>
      <c r="S37" s="91"/>
      <c r="T37" s="91"/>
      <c r="U37" s="91"/>
      <c r="V37" s="91"/>
      <c r="W37" s="91"/>
      <c r="X37" s="91"/>
      <c r="Y37" s="91"/>
      <c r="Z37" s="91"/>
      <c r="AA37" s="91"/>
      <c r="AB37" s="91"/>
      <c r="AC37" s="91" t="s">
        <v>175</v>
      </c>
      <c r="AD37" s="91"/>
      <c r="AE37" s="222"/>
      <c r="AF37" s="236"/>
      <c r="AG37" s="236"/>
      <c r="AH37" s="236"/>
      <c r="AI37" s="236"/>
      <c r="AJ37" s="236"/>
      <c r="AK37" s="236"/>
      <c r="AL37" s="236"/>
      <c r="AM37" s="236"/>
      <c r="AN37" s="236"/>
      <c r="AO37" s="236"/>
      <c r="AP37" s="236"/>
      <c r="AQ37" s="236">
        <v>9</v>
      </c>
      <c r="AR37" s="236"/>
      <c r="AW37" s="91"/>
      <c r="AX37" s="91"/>
      <c r="AY37" s="91"/>
      <c r="AZ37" s="91">
        <v>1</v>
      </c>
      <c r="BA37" s="422">
        <v>89</v>
      </c>
      <c r="BB37" s="423"/>
      <c r="BC37" s="238">
        <v>8</v>
      </c>
      <c r="BD37" s="91"/>
      <c r="BE37" s="91"/>
      <c r="BF37" s="91"/>
      <c r="BG37" s="91"/>
      <c r="BH37" s="124"/>
      <c r="BI37" s="120"/>
      <c r="BJ37" s="251">
        <v>4</v>
      </c>
      <c r="BK37" s="423">
        <v>95</v>
      </c>
      <c r="BL37" s="424"/>
      <c r="BM37" s="143">
        <v>3</v>
      </c>
      <c r="BP37" s="10"/>
      <c r="BQ37" s="10"/>
      <c r="BR37" s="91"/>
      <c r="BS37" s="91"/>
      <c r="BT37" s="91"/>
      <c r="BU37" s="91"/>
      <c r="BX37" s="22" t="s">
        <v>13</v>
      </c>
    </row>
    <row r="38" spans="1:76" ht="15" thickTop="1">
      <c r="A38" s="91"/>
      <c r="B38" s="91"/>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W38" s="91"/>
      <c r="AX38" s="91"/>
      <c r="AY38" s="91" t="s">
        <v>176</v>
      </c>
      <c r="AZ38" s="91"/>
      <c r="BA38" s="91"/>
      <c r="BB38" s="222"/>
      <c r="BC38" s="91"/>
      <c r="BD38" s="91"/>
      <c r="BE38" s="91"/>
      <c r="BF38" s="91"/>
      <c r="BG38" s="91"/>
      <c r="BI38" s="120"/>
      <c r="BJ38" s="416" t="str">
        <f>BJ33</f>
        <v>コナミB</v>
      </c>
      <c r="BK38" s="417"/>
      <c r="BL38" s="418" t="str">
        <f>BL33</f>
        <v>京女高</v>
      </c>
      <c r="BM38" s="417"/>
      <c r="BQ38" s="91"/>
      <c r="BR38" s="91"/>
      <c r="BS38" s="91"/>
      <c r="BT38" s="91"/>
      <c r="BU38" s="91"/>
      <c r="BX38" s="22" t="s">
        <v>9</v>
      </c>
    </row>
    <row r="39" spans="1:76" ht="14.25">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10"/>
      <c r="AD39" s="91"/>
      <c r="AG39" s="419"/>
      <c r="AH39" s="419"/>
      <c r="AI39" s="419"/>
      <c r="AJ39" s="419"/>
      <c r="AK39" s="419"/>
      <c r="AX39" s="91"/>
      <c r="BA39" s="124"/>
      <c r="BB39" s="124"/>
      <c r="BC39" s="124"/>
      <c r="BD39" s="124"/>
      <c r="BE39" s="124"/>
      <c r="BF39" s="124"/>
      <c r="BG39" s="124"/>
      <c r="BQ39" s="91"/>
      <c r="BR39" s="10"/>
      <c r="BS39" s="10"/>
      <c r="BT39" s="10"/>
      <c r="BU39" s="10"/>
      <c r="BX39" s="22" t="s">
        <v>384</v>
      </c>
    </row>
    <row r="40" spans="1:81" ht="14.25">
      <c r="A40" s="91"/>
      <c r="B40" s="91"/>
      <c r="C40" s="91"/>
      <c r="D40" s="91"/>
      <c r="E40" s="91"/>
      <c r="F40" s="91"/>
      <c r="G40" s="91"/>
      <c r="H40" s="91"/>
      <c r="I40" s="91"/>
      <c r="J40" s="91"/>
      <c r="K40" s="91"/>
      <c r="L40" s="91"/>
      <c r="M40" s="91"/>
      <c r="N40" s="91"/>
      <c r="O40" s="91"/>
      <c r="P40" s="91"/>
      <c r="Q40" s="102" t="s">
        <v>58</v>
      </c>
      <c r="R40" s="10"/>
      <c r="T40" s="19"/>
      <c r="U40" s="415" t="str">
        <f>BX28</f>
        <v>びわこ成蹊スポーツ大学</v>
      </c>
      <c r="V40" s="415"/>
      <c r="W40" s="415"/>
      <c r="X40" s="415"/>
      <c r="Y40" s="415"/>
      <c r="Z40" s="91"/>
      <c r="AA40" s="102" t="s">
        <v>62</v>
      </c>
      <c r="AB40" s="91"/>
      <c r="AD40" s="240"/>
      <c r="AE40" s="415" t="s">
        <v>385</v>
      </c>
      <c r="AF40" s="415"/>
      <c r="AG40" s="415"/>
      <c r="AH40" s="415"/>
      <c r="AI40" s="415"/>
      <c r="AJ40" s="91"/>
      <c r="AK40" s="102" t="s">
        <v>66</v>
      </c>
      <c r="AL40" s="124"/>
      <c r="AM40" s="124"/>
      <c r="AO40" s="240"/>
      <c r="AP40" s="413" t="str">
        <f>BX40</f>
        <v>春野水球クラブ</v>
      </c>
      <c r="AQ40" s="413"/>
      <c r="AR40" s="413"/>
      <c r="AS40" s="413"/>
      <c r="AT40" s="413"/>
      <c r="AU40" s="413"/>
      <c r="AV40" s="91"/>
      <c r="AW40" s="102" t="s">
        <v>53</v>
      </c>
      <c r="AX40" s="124"/>
      <c r="AY40" s="124"/>
      <c r="BA40" s="240"/>
      <c r="BB40" s="413" t="s">
        <v>386</v>
      </c>
      <c r="BC40" s="413"/>
      <c r="BD40" s="413"/>
      <c r="BE40" s="413"/>
      <c r="BF40" s="413"/>
      <c r="BG40" s="413"/>
      <c r="BQ40" s="91"/>
      <c r="BR40" s="91"/>
      <c r="BS40" s="91"/>
      <c r="BT40" s="91"/>
      <c r="BU40" s="91"/>
      <c r="BV40" s="91"/>
      <c r="BW40" s="86"/>
      <c r="BX40" s="22" t="s">
        <v>24</v>
      </c>
      <c r="BY40" s="19"/>
      <c r="BZ40" s="19"/>
      <c r="CA40" s="19"/>
      <c r="CB40" s="19"/>
      <c r="CC40" s="19"/>
    </row>
    <row r="41" spans="1:81" ht="14.25">
      <c r="A41" s="91"/>
      <c r="B41" s="91"/>
      <c r="C41" s="91"/>
      <c r="D41" s="91"/>
      <c r="E41" s="91"/>
      <c r="F41" s="91"/>
      <c r="G41" s="91"/>
      <c r="H41" s="91"/>
      <c r="I41" s="91"/>
      <c r="J41" s="91"/>
      <c r="K41" s="91"/>
      <c r="L41" s="91"/>
      <c r="M41" s="91"/>
      <c r="N41" s="91"/>
      <c r="O41" s="91"/>
      <c r="P41" s="91"/>
      <c r="Q41" s="102" t="s">
        <v>59</v>
      </c>
      <c r="R41" s="91"/>
      <c r="T41" s="240"/>
      <c r="U41" s="415" t="str">
        <f>BX38</f>
        <v>京都踏水会</v>
      </c>
      <c r="V41" s="415"/>
      <c r="W41" s="415"/>
      <c r="X41" s="415"/>
      <c r="Y41" s="415"/>
      <c r="Z41" s="91"/>
      <c r="AA41" s="102" t="s">
        <v>63</v>
      </c>
      <c r="AB41" s="91"/>
      <c r="AD41" s="240"/>
      <c r="AE41" s="415" t="s">
        <v>387</v>
      </c>
      <c r="AF41" s="415"/>
      <c r="AG41" s="415"/>
      <c r="AH41" s="415"/>
      <c r="AI41" s="415"/>
      <c r="AJ41" s="91"/>
      <c r="AK41" s="102" t="s">
        <v>67</v>
      </c>
      <c r="AL41" s="124"/>
      <c r="AM41" s="124"/>
      <c r="AO41" s="240"/>
      <c r="AP41" s="413" t="str">
        <f>BX37</f>
        <v>大阪大学</v>
      </c>
      <c r="AQ41" s="413"/>
      <c r="AR41" s="413"/>
      <c r="AS41" s="413"/>
      <c r="AT41" s="413"/>
      <c r="AU41" s="413"/>
      <c r="AV41" s="91"/>
      <c r="AW41" s="102" t="s">
        <v>54</v>
      </c>
      <c r="AX41" s="124"/>
      <c r="AY41" s="124"/>
      <c r="BA41" s="240"/>
      <c r="BB41" s="413" t="s">
        <v>388</v>
      </c>
      <c r="BC41" s="413"/>
      <c r="BD41" s="413"/>
      <c r="BE41" s="413"/>
      <c r="BF41" s="413"/>
      <c r="BG41" s="413"/>
      <c r="BQ41" s="91"/>
      <c r="BR41" s="91"/>
      <c r="BS41" s="91"/>
      <c r="BT41" s="91"/>
      <c r="BU41" s="91"/>
      <c r="BV41" s="91"/>
      <c r="BW41" s="86"/>
      <c r="BX41" s="22" t="s">
        <v>389</v>
      </c>
      <c r="BY41" s="19"/>
      <c r="BZ41" s="19"/>
      <c r="CA41" s="19"/>
      <c r="CB41" s="19"/>
      <c r="CC41" s="19"/>
    </row>
    <row r="42" spans="1:81" ht="14.25">
      <c r="A42" s="91"/>
      <c r="B42" s="91"/>
      <c r="C42" s="91"/>
      <c r="D42" s="91"/>
      <c r="E42" s="91"/>
      <c r="F42" s="91"/>
      <c r="G42" s="91"/>
      <c r="H42" s="91"/>
      <c r="I42" s="91"/>
      <c r="J42" s="91"/>
      <c r="K42" s="91"/>
      <c r="L42" s="91"/>
      <c r="M42" s="91"/>
      <c r="N42" s="91"/>
      <c r="O42" s="91"/>
      <c r="P42" s="91"/>
      <c r="Q42" s="102" t="s">
        <v>60</v>
      </c>
      <c r="R42" s="91"/>
      <c r="T42" s="241"/>
      <c r="U42" s="415" t="s">
        <v>390</v>
      </c>
      <c r="V42" s="415"/>
      <c r="W42" s="415"/>
      <c r="X42" s="415"/>
      <c r="Y42" s="415"/>
      <c r="Z42" s="91"/>
      <c r="AA42" s="102" t="s">
        <v>64</v>
      </c>
      <c r="AB42" s="91"/>
      <c r="AD42" s="240"/>
      <c r="AE42" s="415" t="s">
        <v>389</v>
      </c>
      <c r="AF42" s="415"/>
      <c r="AG42" s="415"/>
      <c r="AH42" s="415"/>
      <c r="AI42" s="415"/>
      <c r="AJ42" s="91"/>
      <c r="AK42" s="102" t="s">
        <v>68</v>
      </c>
      <c r="AL42" s="124"/>
      <c r="AM42" s="124"/>
      <c r="AO42" s="240"/>
      <c r="AP42" s="413" t="str">
        <f>BX32</f>
        <v>mash</v>
      </c>
      <c r="AQ42" s="413"/>
      <c r="AR42" s="413"/>
      <c r="AS42" s="413"/>
      <c r="AT42" s="413"/>
      <c r="AU42" s="413"/>
      <c r="AV42" s="91"/>
      <c r="AW42" s="102" t="s">
        <v>177</v>
      </c>
      <c r="AX42" s="124"/>
      <c r="AY42" s="124"/>
      <c r="BA42" s="240"/>
      <c r="BB42" s="413" t="s">
        <v>391</v>
      </c>
      <c r="BC42" s="413"/>
      <c r="BD42" s="413"/>
      <c r="BE42" s="413"/>
      <c r="BF42" s="413"/>
      <c r="BG42" s="413"/>
      <c r="BP42" s="91"/>
      <c r="BQ42" s="91"/>
      <c r="BR42" s="91"/>
      <c r="BS42" s="91"/>
      <c r="BT42" s="91"/>
      <c r="BU42" s="91"/>
      <c r="BV42" s="91"/>
      <c r="BW42" s="86"/>
      <c r="BX42" s="22" t="s">
        <v>26</v>
      </c>
      <c r="BY42" s="19"/>
      <c r="BZ42" s="19"/>
      <c r="CA42" s="19"/>
      <c r="CB42" s="19"/>
      <c r="CC42" s="19"/>
    </row>
    <row r="43" spans="1:73" ht="14.25">
      <c r="A43" s="91"/>
      <c r="B43" s="91"/>
      <c r="C43" s="91"/>
      <c r="D43" s="91"/>
      <c r="E43" s="91"/>
      <c r="F43" s="91"/>
      <c r="G43" s="91"/>
      <c r="H43" s="91"/>
      <c r="I43" s="91"/>
      <c r="J43" s="91"/>
      <c r="K43" s="91"/>
      <c r="L43" s="91"/>
      <c r="M43" s="91"/>
      <c r="N43" s="91"/>
      <c r="O43" s="91"/>
      <c r="P43" s="91"/>
      <c r="Q43" s="102" t="s">
        <v>61</v>
      </c>
      <c r="R43" s="91"/>
      <c r="T43" s="240"/>
      <c r="U43" s="415" t="s">
        <v>392</v>
      </c>
      <c r="V43" s="415"/>
      <c r="W43" s="415"/>
      <c r="X43" s="415"/>
      <c r="Y43" s="415"/>
      <c r="Z43" s="91"/>
      <c r="AA43" s="102" t="s">
        <v>65</v>
      </c>
      <c r="AB43" s="91"/>
      <c r="AD43" s="240"/>
      <c r="AE43" s="415" t="s">
        <v>393</v>
      </c>
      <c r="AF43" s="415"/>
      <c r="AG43" s="415"/>
      <c r="AH43" s="415"/>
      <c r="AI43" s="415"/>
      <c r="AJ43" s="91"/>
      <c r="AK43" s="102" t="s">
        <v>69</v>
      </c>
      <c r="AL43" s="124"/>
      <c r="AM43" s="124"/>
      <c r="AO43" s="240"/>
      <c r="AP43" s="413" t="str">
        <f>BX30</f>
        <v>甲南女子中学校</v>
      </c>
      <c r="AQ43" s="413"/>
      <c r="AR43" s="413"/>
      <c r="AS43" s="413"/>
      <c r="AT43" s="413"/>
      <c r="AU43" s="413"/>
      <c r="AV43" s="91"/>
      <c r="AW43" s="102"/>
      <c r="AX43" s="124"/>
      <c r="AY43" s="124"/>
      <c r="AZ43" s="10"/>
      <c r="BA43" s="10"/>
      <c r="BB43" s="413"/>
      <c r="BC43" s="413"/>
      <c r="BD43" s="413"/>
      <c r="BE43" s="413"/>
      <c r="BF43" s="413"/>
      <c r="BG43" s="413"/>
      <c r="BP43" s="91"/>
      <c r="BQ43" s="91"/>
      <c r="BR43" s="91"/>
      <c r="BS43" s="91"/>
      <c r="BT43" s="91"/>
      <c r="BU43" s="91"/>
    </row>
    <row r="44" spans="1:80" ht="14.25">
      <c r="A44" s="120"/>
      <c r="B44" s="120"/>
      <c r="C44" s="120"/>
      <c r="D44" s="120"/>
      <c r="E44" s="120"/>
      <c r="F44" s="120"/>
      <c r="G44" s="120"/>
      <c r="H44" s="120"/>
      <c r="I44" s="120"/>
      <c r="J44" s="120"/>
      <c r="K44" s="120"/>
      <c r="L44" s="120"/>
      <c r="M44" s="139"/>
      <c r="N44" s="139"/>
      <c r="O44" s="139"/>
      <c r="P44" s="139"/>
      <c r="Q44" s="139"/>
      <c r="R44" s="139"/>
      <c r="S44" s="120"/>
      <c r="T44" s="120"/>
      <c r="U44" s="120"/>
      <c r="V44" s="120"/>
      <c r="W44" s="120"/>
      <c r="X44" s="120"/>
      <c r="Y44" s="120"/>
      <c r="Z44" s="120"/>
      <c r="AA44" s="120"/>
      <c r="AB44" s="120"/>
      <c r="AC44" s="91"/>
      <c r="AD44" s="91"/>
      <c r="AG44" s="410"/>
      <c r="AH44" s="410"/>
      <c r="AI44" s="410"/>
      <c r="AJ44" s="410"/>
      <c r="AK44" s="410"/>
      <c r="AX44" s="91"/>
      <c r="BA44" s="19"/>
      <c r="BB44" s="124"/>
      <c r="BC44" s="124"/>
      <c r="BD44" s="124"/>
      <c r="BE44" s="124"/>
      <c r="BF44" s="124"/>
      <c r="BG44" s="124"/>
      <c r="BH44" s="124"/>
      <c r="BI44" s="47"/>
      <c r="BJ44" s="47"/>
      <c r="BK44" s="47"/>
      <c r="BL44" s="47"/>
      <c r="BM44" s="47"/>
      <c r="BN44" s="47"/>
      <c r="BO44" s="47"/>
      <c r="BP44" s="91"/>
      <c r="BQ44" s="91"/>
      <c r="BR44" s="91"/>
      <c r="BS44" s="91"/>
      <c r="BT44" s="91"/>
      <c r="BU44" s="91"/>
      <c r="BV44" s="91"/>
      <c r="BW44" s="91"/>
      <c r="BX44" s="91"/>
      <c r="BY44" s="91"/>
      <c r="BZ44" s="91"/>
      <c r="CA44" s="10"/>
      <c r="CB44" s="10"/>
    </row>
    <row r="45" spans="1:81" ht="13.5" customHeight="1">
      <c r="A45" s="120"/>
      <c r="B45" s="120"/>
      <c r="C45" s="120"/>
      <c r="D45" s="141"/>
      <c r="E45" s="120"/>
      <c r="F45" s="120"/>
      <c r="G45" s="120"/>
      <c r="H45" s="143"/>
      <c r="I45" s="143"/>
      <c r="J45" s="120"/>
      <c r="K45" s="120"/>
      <c r="L45" s="120"/>
      <c r="M45" s="120"/>
      <c r="N45" s="120"/>
      <c r="O45" s="120"/>
      <c r="P45" s="120"/>
      <c r="Q45" s="120"/>
      <c r="R45" s="120"/>
      <c r="S45" s="120"/>
      <c r="T45" s="120"/>
      <c r="U45" s="120"/>
      <c r="V45" s="143"/>
      <c r="W45" s="143"/>
      <c r="X45" s="120"/>
      <c r="Y45" s="120"/>
      <c r="Z45" s="120"/>
      <c r="AA45" s="120"/>
      <c r="AB45" s="120"/>
      <c r="AC45" s="91"/>
      <c r="AD45" s="91"/>
      <c r="AG45" s="410"/>
      <c r="AH45" s="410"/>
      <c r="AI45" s="410"/>
      <c r="AJ45" s="410"/>
      <c r="AK45" s="410"/>
      <c r="AX45" s="91"/>
      <c r="BA45" s="19"/>
      <c r="BB45" s="124"/>
      <c r="BC45" s="124"/>
      <c r="BD45" s="124"/>
      <c r="BE45" s="124"/>
      <c r="BF45" s="124"/>
      <c r="BG45" s="124"/>
      <c r="BH45" s="124"/>
      <c r="BI45" s="99"/>
      <c r="BJ45" s="414">
        <v>119</v>
      </c>
      <c r="BK45" s="414"/>
      <c r="BL45" s="414"/>
      <c r="BM45" s="414"/>
      <c r="BN45" s="100"/>
      <c r="BO45" s="91"/>
      <c r="BP45" s="86"/>
      <c r="BQ45" s="86"/>
      <c r="BR45" s="91"/>
      <c r="BS45" s="91"/>
      <c r="BT45" s="91"/>
      <c r="BU45" s="91"/>
      <c r="BX45"/>
      <c r="CC45"/>
    </row>
    <row r="46" spans="1:81" ht="14.25">
      <c r="A46" s="120"/>
      <c r="B46" s="120"/>
      <c r="C46" s="120"/>
      <c r="D46" s="120"/>
      <c r="E46" s="120"/>
      <c r="F46" s="120"/>
      <c r="G46" s="120"/>
      <c r="H46" s="120"/>
      <c r="I46" s="120"/>
      <c r="J46" s="139"/>
      <c r="K46" s="120"/>
      <c r="L46" s="120"/>
      <c r="M46" s="120"/>
      <c r="N46" s="120"/>
      <c r="O46" s="120"/>
      <c r="P46" s="120"/>
      <c r="Q46" s="120"/>
      <c r="R46" s="120"/>
      <c r="S46" s="120"/>
      <c r="T46" s="120"/>
      <c r="U46" s="120"/>
      <c r="V46" s="120"/>
      <c r="W46" s="120"/>
      <c r="X46" s="120"/>
      <c r="Y46" s="120"/>
      <c r="Z46" s="120"/>
      <c r="AA46" s="120"/>
      <c r="AB46" s="120"/>
      <c r="AC46" s="91"/>
      <c r="AD46" s="91"/>
      <c r="AG46" s="410"/>
      <c r="AH46" s="410"/>
      <c r="AI46" s="410"/>
      <c r="AJ46" s="410"/>
      <c r="AK46" s="410"/>
      <c r="AX46" s="91"/>
      <c r="BA46" s="19"/>
      <c r="BB46" s="124"/>
      <c r="BC46" s="124"/>
      <c r="BD46" s="124"/>
      <c r="BE46" s="124"/>
      <c r="BF46" s="124"/>
      <c r="BG46" s="124"/>
      <c r="BH46" s="124"/>
      <c r="BI46" s="119" t="s">
        <v>394</v>
      </c>
      <c r="BJ46" s="120"/>
      <c r="BK46" s="120"/>
      <c r="BL46" s="120"/>
      <c r="BM46" s="119"/>
      <c r="BN46" s="119"/>
      <c r="BO46" s="120"/>
      <c r="BP46" s="47"/>
      <c r="BQ46" s="47"/>
      <c r="BR46" s="91"/>
      <c r="BS46" s="91"/>
      <c r="BT46" s="91"/>
      <c r="BU46" s="91"/>
      <c r="BX46"/>
      <c r="CC46"/>
    </row>
    <row r="47" spans="1:81" ht="14.25">
      <c r="A47" s="120"/>
      <c r="B47" s="120"/>
      <c r="C47" s="120"/>
      <c r="D47" s="21"/>
      <c r="E47" s="143"/>
      <c r="F47" s="143"/>
      <c r="G47" s="142"/>
      <c r="H47" s="143"/>
      <c r="I47" s="143"/>
      <c r="J47" s="143"/>
      <c r="K47" s="142"/>
      <c r="L47" s="142"/>
      <c r="M47" s="143"/>
      <c r="N47" s="143"/>
      <c r="O47" s="142"/>
      <c r="P47" s="143"/>
      <c r="Q47" s="143"/>
      <c r="R47" s="143"/>
      <c r="S47" s="142"/>
      <c r="T47" s="142"/>
      <c r="U47" s="143"/>
      <c r="V47" s="143"/>
      <c r="W47" s="142"/>
      <c r="X47" s="143"/>
      <c r="Y47" s="450"/>
      <c r="Z47" s="450"/>
      <c r="AA47" s="119"/>
      <c r="AB47" s="119"/>
      <c r="AC47" s="86"/>
      <c r="AD47" s="91"/>
      <c r="AG47" s="410"/>
      <c r="AH47" s="410"/>
      <c r="AI47" s="410"/>
      <c r="AJ47" s="410"/>
      <c r="AK47" s="410"/>
      <c r="AX47" s="91"/>
      <c r="BA47" s="19"/>
      <c r="BB47" s="124"/>
      <c r="BC47" s="124"/>
      <c r="BD47" s="124"/>
      <c r="BE47" s="124"/>
      <c r="BF47" s="124"/>
      <c r="BG47" s="124"/>
      <c r="BH47" s="124"/>
      <c r="BI47" s="91"/>
      <c r="BJ47" s="91"/>
      <c r="BK47" s="91"/>
      <c r="BL47" s="91"/>
      <c r="BM47" s="91"/>
      <c r="BN47" s="91"/>
      <c r="BO47" s="91"/>
      <c r="BP47" s="91"/>
      <c r="BQ47" s="91"/>
      <c r="BR47" s="86"/>
      <c r="BS47" s="86"/>
      <c r="BT47" s="86"/>
      <c r="BU47" s="91"/>
      <c r="BX47"/>
      <c r="CC47"/>
    </row>
    <row r="48" spans="1:73" s="92" customFormat="1" ht="15" customHeight="1">
      <c r="A48" s="120"/>
      <c r="B48" s="120"/>
      <c r="C48" s="120"/>
      <c r="D48" s="120"/>
      <c r="E48" s="144"/>
      <c r="F48" s="144"/>
      <c r="G48" s="52"/>
      <c r="H48" s="139"/>
      <c r="I48" s="139"/>
      <c r="J48" s="139"/>
      <c r="K48" s="52"/>
      <c r="L48" s="52"/>
      <c r="M48" s="145"/>
      <c r="N48" s="145"/>
      <c r="O48" s="52"/>
      <c r="P48" s="139"/>
      <c r="Q48" s="144"/>
      <c r="R48" s="144"/>
      <c r="S48" s="105"/>
      <c r="T48" s="105"/>
      <c r="U48" s="144"/>
      <c r="V48" s="144"/>
      <c r="W48" s="105"/>
      <c r="X48" s="144"/>
      <c r="Y48" s="411"/>
      <c r="Z48" s="411"/>
      <c r="AA48" s="108"/>
      <c r="AB48" s="108"/>
      <c r="AC48" s="47"/>
      <c r="AD48" s="47"/>
      <c r="AE48" s="91"/>
      <c r="AF48" s="91"/>
      <c r="AG48" s="124"/>
      <c r="AH48" s="124"/>
      <c r="AI48" s="124"/>
      <c r="AJ48" s="124"/>
      <c r="AK48" s="124"/>
      <c r="AL48"/>
      <c r="AM48"/>
      <c r="AN48"/>
      <c r="AO48"/>
      <c r="AP48"/>
      <c r="AQ48"/>
      <c r="AR48"/>
      <c r="AS48"/>
      <c r="AT48"/>
      <c r="AU48"/>
      <c r="AV48"/>
      <c r="AW48"/>
      <c r="AX48" s="91"/>
      <c r="BA48" s="19"/>
      <c r="BB48" s="124"/>
      <c r="BC48" s="124"/>
      <c r="BD48" s="124"/>
      <c r="BE48" s="124"/>
      <c r="BF48" s="124"/>
      <c r="BG48" s="124"/>
      <c r="BH48" s="124"/>
      <c r="BI48" s="91"/>
      <c r="BJ48" s="91"/>
      <c r="BK48" s="91"/>
      <c r="BL48" s="91"/>
      <c r="BM48" s="91"/>
      <c r="BN48" s="91"/>
      <c r="BO48" s="91"/>
      <c r="BP48" s="91"/>
      <c r="BQ48" s="91"/>
      <c r="BR48" s="47"/>
      <c r="BS48" s="47"/>
      <c r="BT48" s="47"/>
      <c r="BU48" s="91"/>
    </row>
    <row r="49" spans="1:74" s="92" customFormat="1" ht="15" customHeight="1">
      <c r="A49" s="120"/>
      <c r="B49" s="120"/>
      <c r="C49" s="120"/>
      <c r="D49" s="120"/>
      <c r="E49" s="120"/>
      <c r="F49" s="120"/>
      <c r="G49" s="120"/>
      <c r="H49" s="120"/>
      <c r="I49" s="120"/>
      <c r="J49" s="120"/>
      <c r="K49" s="120"/>
      <c r="L49" s="120"/>
      <c r="M49" s="412"/>
      <c r="N49" s="412"/>
      <c r="O49" s="412"/>
      <c r="P49" s="412"/>
      <c r="Q49" s="412"/>
      <c r="R49" s="412"/>
      <c r="S49" s="120"/>
      <c r="T49" s="120"/>
      <c r="U49" s="120"/>
      <c r="V49" s="120"/>
      <c r="W49" s="120"/>
      <c r="X49" s="120"/>
      <c r="Y49" s="120"/>
      <c r="Z49" s="120"/>
      <c r="AA49" s="120"/>
      <c r="AB49" s="120"/>
      <c r="AC49" s="91"/>
      <c r="AD49" s="91"/>
      <c r="AE49" s="91"/>
      <c r="AF49" s="91"/>
      <c r="AG49"/>
      <c r="AH49"/>
      <c r="AI49"/>
      <c r="AJ49"/>
      <c r="AK49"/>
      <c r="AL49"/>
      <c r="AM49"/>
      <c r="AN49"/>
      <c r="AO49"/>
      <c r="AP49"/>
      <c r="AQ49"/>
      <c r="AR49"/>
      <c r="AS49"/>
      <c r="AT49"/>
      <c r="AU49"/>
      <c r="AV49"/>
      <c r="AW49"/>
      <c r="AX49" s="91"/>
      <c r="BA49" s="19"/>
      <c r="BB49" s="124"/>
      <c r="BC49" s="124"/>
      <c r="BD49" s="124"/>
      <c r="BE49" s="124"/>
      <c r="BF49" s="124"/>
      <c r="BG49" s="124"/>
      <c r="BH49" s="124"/>
      <c r="BI49" s="91"/>
      <c r="BJ49" s="91"/>
      <c r="BK49" s="91"/>
      <c r="BL49" s="91"/>
      <c r="BM49" s="91"/>
      <c r="BN49" s="91"/>
      <c r="BO49" s="91"/>
      <c r="BP49" s="91"/>
      <c r="BQ49" s="91"/>
      <c r="BR49" s="91"/>
      <c r="BS49" s="91"/>
      <c r="BT49" s="91"/>
      <c r="BU49" s="91"/>
      <c r="BV49" s="91"/>
    </row>
    <row r="50" spans="1:81" s="92" customFormat="1" ht="15" customHeight="1">
      <c r="A50" s="120"/>
      <c r="B50" s="120"/>
      <c r="C50" s="120"/>
      <c r="D50" s="120"/>
      <c r="E50" s="120"/>
      <c r="F50" s="120"/>
      <c r="G50" s="120"/>
      <c r="H50" s="120"/>
      <c r="I50" s="120"/>
      <c r="J50" s="120"/>
      <c r="K50" s="120"/>
      <c r="L50" s="120"/>
      <c r="M50" s="120"/>
      <c r="N50" s="120"/>
      <c r="O50" s="120"/>
      <c r="P50" s="120"/>
      <c r="Q50" s="120"/>
      <c r="R50" s="120"/>
      <c r="S50" s="120"/>
      <c r="T50" s="120"/>
      <c r="U50" s="120"/>
      <c r="V50" s="120"/>
      <c r="W50" s="120"/>
      <c r="X50" s="120"/>
      <c r="Y50" s="120"/>
      <c r="Z50" s="120"/>
      <c r="AA50" s="120"/>
      <c r="AB50" s="120"/>
      <c r="AC50" s="91"/>
      <c r="AD50" s="91"/>
      <c r="AE50" s="91"/>
      <c r="AF50" s="91"/>
      <c r="AG50"/>
      <c r="AH50"/>
      <c r="AI50"/>
      <c r="AJ50"/>
      <c r="AK50"/>
      <c r="AL50"/>
      <c r="AM50"/>
      <c r="AN50"/>
      <c r="AO50"/>
      <c r="AP50"/>
      <c r="AQ50"/>
      <c r="AR50"/>
      <c r="AS50"/>
      <c r="AT50"/>
      <c r="AU50"/>
      <c r="AV50"/>
      <c r="AW50"/>
      <c r="AX50" s="91"/>
      <c r="AY50" s="86"/>
      <c r="AZ50" s="240"/>
      <c r="BA50" s="19"/>
      <c r="BB50" s="124"/>
      <c r="BC50" s="124"/>
      <c r="BD50" s="124"/>
      <c r="BE50" s="124"/>
      <c r="BF50" s="124"/>
      <c r="BG50" s="124"/>
      <c r="BH50" s="124"/>
      <c r="BI50" s="91"/>
      <c r="BJ50" s="91"/>
      <c r="BK50" s="91"/>
      <c r="BL50" s="91"/>
      <c r="BM50" s="91"/>
      <c r="BN50" s="91"/>
      <c r="BO50" s="91"/>
      <c r="BP50" s="91"/>
      <c r="BQ50" s="91"/>
      <c r="BR50" s="91"/>
      <c r="BS50" s="91"/>
      <c r="BT50" s="91"/>
      <c r="BU50" s="91"/>
      <c r="BV50" s="91"/>
      <c r="BY50" s="91"/>
      <c r="BZ50" s="91"/>
      <c r="CA50" s="91"/>
      <c r="CB50" s="91"/>
      <c r="CC50" s="91"/>
    </row>
    <row r="51" spans="1:81" s="92" customFormat="1" ht="15" customHeight="1">
      <c r="A51" s="120"/>
      <c r="B51" s="120"/>
      <c r="C51" s="120"/>
      <c r="D51" s="120"/>
      <c r="E51" s="120"/>
      <c r="F51" s="120"/>
      <c r="G51" s="120"/>
      <c r="H51" s="120"/>
      <c r="I51" s="120"/>
      <c r="J51" s="120"/>
      <c r="K51" s="120"/>
      <c r="L51" s="120"/>
      <c r="M51" s="412"/>
      <c r="N51" s="412"/>
      <c r="O51" s="412"/>
      <c r="P51" s="412"/>
      <c r="Q51" s="412"/>
      <c r="R51" s="412"/>
      <c r="S51" s="120"/>
      <c r="T51" s="120"/>
      <c r="U51" s="120"/>
      <c r="V51" s="120"/>
      <c r="W51" s="120"/>
      <c r="X51" s="120"/>
      <c r="Y51" s="120"/>
      <c r="Z51" s="120"/>
      <c r="AA51" s="120"/>
      <c r="AB51" s="120"/>
      <c r="AC51" s="91"/>
      <c r="AD51" s="91"/>
      <c r="AE51" s="91"/>
      <c r="AF51" s="91"/>
      <c r="AG51"/>
      <c r="AH51"/>
      <c r="AI51"/>
      <c r="AJ51"/>
      <c r="AK51"/>
      <c r="AL51"/>
      <c r="AM51"/>
      <c r="AN51"/>
      <c r="AO51"/>
      <c r="AP51"/>
      <c r="AQ51"/>
      <c r="AR51"/>
      <c r="AS51"/>
      <c r="AT51"/>
      <c r="AU51"/>
      <c r="AV51"/>
      <c r="AW51"/>
      <c r="AX51" s="91"/>
      <c r="AY51" s="86"/>
      <c r="AZ51" s="240"/>
      <c r="BA51" s="19"/>
      <c r="BB51" s="124"/>
      <c r="BC51" s="124"/>
      <c r="BD51" s="124"/>
      <c r="BE51" s="124"/>
      <c r="BF51" s="124"/>
      <c r="BG51" s="124"/>
      <c r="BH51" s="10"/>
      <c r="BI51" s="10"/>
      <c r="BJ51" s="10"/>
      <c r="BK51" s="10"/>
      <c r="BL51" s="10"/>
      <c r="BM51" s="10"/>
      <c r="BN51" s="10"/>
      <c r="BO51" s="10"/>
      <c r="BP51" s="10"/>
      <c r="BQ51" s="10"/>
      <c r="BR51" s="91"/>
      <c r="BS51" s="91"/>
      <c r="BT51" s="91"/>
      <c r="BU51" s="91"/>
      <c r="BV51" s="91"/>
      <c r="BY51" s="91"/>
      <c r="BZ51" s="91"/>
      <c r="CA51" s="91"/>
      <c r="CB51" s="91"/>
      <c r="CC51" s="91"/>
    </row>
    <row r="52" spans="1:81" s="92" customFormat="1" ht="15" customHeight="1">
      <c r="A52" s="120"/>
      <c r="B52" s="120"/>
      <c r="C52" s="120"/>
      <c r="D52" s="120"/>
      <c r="E52" s="120"/>
      <c r="F52" s="120"/>
      <c r="G52" s="120"/>
      <c r="H52" s="120"/>
      <c r="I52" s="120"/>
      <c r="J52" s="120"/>
      <c r="K52" s="120"/>
      <c r="L52" s="120"/>
      <c r="M52" s="121"/>
      <c r="N52" s="120"/>
      <c r="O52" s="119"/>
      <c r="P52" s="119"/>
      <c r="Q52" s="120"/>
      <c r="R52" s="120"/>
      <c r="S52" s="120"/>
      <c r="T52" s="120"/>
      <c r="U52" s="120"/>
      <c r="V52" s="120"/>
      <c r="W52" s="120"/>
      <c r="X52" s="120"/>
      <c r="Y52" s="120"/>
      <c r="Z52" s="120"/>
      <c r="AA52" s="120"/>
      <c r="AB52" s="120"/>
      <c r="AC52" s="91"/>
      <c r="AD52" s="91"/>
      <c r="AE52" s="91"/>
      <c r="AF52" s="91"/>
      <c r="AG52"/>
      <c r="AH52"/>
      <c r="AI52"/>
      <c r="AJ52"/>
      <c r="AK52"/>
      <c r="AL52"/>
      <c r="AM52"/>
      <c r="AN52"/>
      <c r="AO52"/>
      <c r="AP52"/>
      <c r="AQ52"/>
      <c r="AR52"/>
      <c r="AS52"/>
      <c r="AT52"/>
      <c r="AU52"/>
      <c r="AV52"/>
      <c r="AW52"/>
      <c r="AX52" s="91"/>
      <c r="AY52" s="86"/>
      <c r="AZ52" s="240"/>
      <c r="BA52" s="19"/>
      <c r="BB52" s="124"/>
      <c r="BC52" s="124"/>
      <c r="BD52" s="124"/>
      <c r="BE52" s="124"/>
      <c r="BF52" s="124"/>
      <c r="BG52" s="124"/>
      <c r="BH52"/>
      <c r="BI52"/>
      <c r="BJ52"/>
      <c r="BK52"/>
      <c r="BL52"/>
      <c r="BM52"/>
      <c r="BN52"/>
      <c r="BO52"/>
      <c r="BP52"/>
      <c r="BQ52"/>
      <c r="BR52" s="91"/>
      <c r="BS52" s="91"/>
      <c r="BT52" s="91"/>
      <c r="BU52" s="91"/>
      <c r="BV52" s="91"/>
      <c r="BY52" s="91"/>
      <c r="BZ52" s="91"/>
      <c r="CA52" s="91"/>
      <c r="CB52" s="91"/>
      <c r="CC52" s="91"/>
    </row>
    <row r="53" spans="1:81" s="92" customFormat="1" ht="1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91"/>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c r="BI53"/>
      <c r="BJ53"/>
      <c r="BK53"/>
      <c r="BL53"/>
      <c r="BM53"/>
      <c r="BN53"/>
      <c r="BO53"/>
      <c r="BP53"/>
      <c r="BQ53"/>
      <c r="BR53" s="10"/>
      <c r="BS53" s="10"/>
      <c r="BT53" s="10"/>
      <c r="BU53" s="10"/>
      <c r="BV53" s="10"/>
      <c r="BW53" s="10"/>
      <c r="BX53" s="19"/>
      <c r="BY53" s="10"/>
      <c r="BZ53" s="10"/>
      <c r="CA53" s="91"/>
      <c r="CB53" s="91"/>
      <c r="CC53" s="91"/>
    </row>
    <row r="54" ht="14.25">
      <c r="AE54" s="91"/>
    </row>
    <row r="55" ht="14.25">
      <c r="AE55" s="91"/>
    </row>
    <row r="56" ht="14.25">
      <c r="AE56" s="91"/>
    </row>
    <row r="57" ht="14.25">
      <c r="AE57" s="91"/>
    </row>
    <row r="58" ht="14.25">
      <c r="AE58" s="91"/>
    </row>
    <row r="59" spans="51:52" ht="14.25">
      <c r="AY59" s="86"/>
      <c r="AZ59" s="19"/>
    </row>
    <row r="60" spans="51:52" ht="14.25">
      <c r="AY60" s="86"/>
      <c r="AZ60" s="19"/>
    </row>
    <row r="61" spans="51:52" ht="14.25">
      <c r="AY61" s="86"/>
      <c r="AZ61" s="240"/>
    </row>
    <row r="62" spans="51:52" ht="14.25">
      <c r="AY62" s="86"/>
      <c r="AZ62" s="241"/>
    </row>
    <row r="63" spans="51:52" ht="14.25">
      <c r="AY63" s="86"/>
      <c r="AZ63" s="240"/>
    </row>
    <row r="64" spans="51:52" ht="14.25">
      <c r="AY64" s="86"/>
      <c r="AZ64" s="240"/>
    </row>
    <row r="65" spans="51:52" ht="14.25">
      <c r="AY65" s="86"/>
      <c r="AZ65" s="241"/>
    </row>
    <row r="66" spans="51:52" ht="13.5" customHeight="1">
      <c r="AY66" s="86"/>
      <c r="AZ66" s="240"/>
    </row>
    <row r="67" spans="51:52" ht="14.25">
      <c r="AY67" s="86"/>
      <c r="AZ67" s="240"/>
    </row>
    <row r="68" spans="1:81" s="1" customFormat="1" ht="14.25">
      <c r="A68"/>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s="19"/>
      <c r="BY68"/>
      <c r="BZ68"/>
      <c r="CC68" s="88"/>
    </row>
    <row r="69" spans="1:81" s="1" customFormat="1" ht="14.25">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s="19"/>
      <c r="BY69"/>
      <c r="BZ69"/>
      <c r="CC69" s="88"/>
    </row>
    <row r="70" spans="1:81" s="1" customFormat="1" ht="14.25">
      <c r="A70"/>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s="19"/>
      <c r="BY70"/>
      <c r="BZ70"/>
      <c r="CC70" s="88"/>
    </row>
  </sheetData>
  <sheetProtection/>
  <mergeCells count="164">
    <mergeCell ref="N35:P35"/>
    <mergeCell ref="AQ35:AS35"/>
    <mergeCell ref="AD36:AE36"/>
    <mergeCell ref="U41:Y41"/>
    <mergeCell ref="AE41:AI41"/>
    <mergeCell ref="AP41:AU41"/>
    <mergeCell ref="AL31:AM31"/>
    <mergeCell ref="AP31:AQ31"/>
    <mergeCell ref="AT31:AU31"/>
    <mergeCell ref="AX31:AY31"/>
    <mergeCell ref="BC31:BD31"/>
    <mergeCell ref="G34:H34"/>
    <mergeCell ref="AJ34:AK34"/>
    <mergeCell ref="AY34:AZ34"/>
    <mergeCell ref="D31:E31"/>
    <mergeCell ref="I31:J31"/>
    <mergeCell ref="M31:N31"/>
    <mergeCell ref="Q31:R31"/>
    <mergeCell ref="U31:V31"/>
    <mergeCell ref="Z31:AA31"/>
    <mergeCell ref="BB22:BG22"/>
    <mergeCell ref="N26:O26"/>
    <mergeCell ref="AC26:AD26"/>
    <mergeCell ref="AS26:AT26"/>
    <mergeCell ref="AP30:AQ30"/>
    <mergeCell ref="AT30:AU30"/>
    <mergeCell ref="AX30:AY30"/>
    <mergeCell ref="BC30:BD30"/>
    <mergeCell ref="AE20:AI20"/>
    <mergeCell ref="AP20:AU20"/>
    <mergeCell ref="BB20:BG20"/>
    <mergeCell ref="U21:Y21"/>
    <mergeCell ref="AE21:AI21"/>
    <mergeCell ref="AP21:AU21"/>
    <mergeCell ref="BB21:BG21"/>
    <mergeCell ref="AD14:AE14"/>
    <mergeCell ref="BA14:BB14"/>
    <mergeCell ref="BC14:BD14"/>
    <mergeCell ref="U19:Y19"/>
    <mergeCell ref="AE19:AI19"/>
    <mergeCell ref="AP19:AU19"/>
    <mergeCell ref="BB19:BG19"/>
    <mergeCell ref="AT9:AU9"/>
    <mergeCell ref="AX9:AY9"/>
    <mergeCell ref="BC9:BD9"/>
    <mergeCell ref="G12:H12"/>
    <mergeCell ref="AY12:AZ12"/>
    <mergeCell ref="N13:P13"/>
    <mergeCell ref="AQ13:AS13"/>
    <mergeCell ref="U9:V9"/>
    <mergeCell ref="X9:Y9"/>
    <mergeCell ref="Z9:AA9"/>
    <mergeCell ref="AG9:AH9"/>
    <mergeCell ref="AL9:AM9"/>
    <mergeCell ref="AP9:AQ9"/>
    <mergeCell ref="AL8:AM8"/>
    <mergeCell ref="AP8:AQ8"/>
    <mergeCell ref="AT8:AU8"/>
    <mergeCell ref="AX8:AY8"/>
    <mergeCell ref="BC8:BD8"/>
    <mergeCell ref="D9:E9"/>
    <mergeCell ref="F9:G9"/>
    <mergeCell ref="I9:J9"/>
    <mergeCell ref="M9:N9"/>
    <mergeCell ref="Q9:R9"/>
    <mergeCell ref="H6:I6"/>
    <mergeCell ref="V6:W6"/>
    <mergeCell ref="AK6:AL6"/>
    <mergeCell ref="AY6:AZ6"/>
    <mergeCell ref="BI6:BJ6"/>
    <mergeCell ref="M4:N4"/>
    <mergeCell ref="AC4:AD4"/>
    <mergeCell ref="N5:P5"/>
    <mergeCell ref="AQ5:AS5"/>
    <mergeCell ref="BN6:BO6"/>
    <mergeCell ref="K7:L7"/>
    <mergeCell ref="S7:T7"/>
    <mergeCell ref="AN7:AO7"/>
    <mergeCell ref="AV7:AW7"/>
    <mergeCell ref="BK5:BM5"/>
    <mergeCell ref="BN11:BO11"/>
    <mergeCell ref="Q8:R8"/>
    <mergeCell ref="U8:V8"/>
    <mergeCell ref="X8:Y8"/>
    <mergeCell ref="Z8:AA8"/>
    <mergeCell ref="D8:E8"/>
    <mergeCell ref="F8:G8"/>
    <mergeCell ref="I8:J8"/>
    <mergeCell ref="M8:N8"/>
    <mergeCell ref="AG8:AH8"/>
    <mergeCell ref="BB15:BC15"/>
    <mergeCell ref="BK15:BL15"/>
    <mergeCell ref="BJ16:BK16"/>
    <mergeCell ref="BL16:BM16"/>
    <mergeCell ref="BK9:BL9"/>
    <mergeCell ref="BI10:BJ10"/>
    <mergeCell ref="BM10:BN10"/>
    <mergeCell ref="BH11:BI11"/>
    <mergeCell ref="BJ11:BK11"/>
    <mergeCell ref="BL11:BM11"/>
    <mergeCell ref="BK26:BM26"/>
    <mergeCell ref="N27:P27"/>
    <mergeCell ref="AQ27:AS27"/>
    <mergeCell ref="BA27:BB27"/>
    <mergeCell ref="BI27:BJ27"/>
    <mergeCell ref="U18:Y18"/>
    <mergeCell ref="AE18:AI18"/>
    <mergeCell ref="AP18:AU18"/>
    <mergeCell ref="BB18:BG18"/>
    <mergeCell ref="U20:Y20"/>
    <mergeCell ref="AN29:AO29"/>
    <mergeCell ref="AV29:AW29"/>
    <mergeCell ref="BN27:BO27"/>
    <mergeCell ref="H28:I28"/>
    <mergeCell ref="V28:W28"/>
    <mergeCell ref="AK28:AL28"/>
    <mergeCell ref="AY28:AZ28"/>
    <mergeCell ref="D30:E30"/>
    <mergeCell ref="I30:J30"/>
    <mergeCell ref="M30:N30"/>
    <mergeCell ref="Q30:R30"/>
    <mergeCell ref="K29:L29"/>
    <mergeCell ref="S29:T29"/>
    <mergeCell ref="BM32:BN32"/>
    <mergeCell ref="BH33:BI33"/>
    <mergeCell ref="BJ33:BK33"/>
    <mergeCell ref="BL33:BM33"/>
    <mergeCell ref="BN33:BO33"/>
    <mergeCell ref="U30:V30"/>
    <mergeCell ref="Z30:AA30"/>
    <mergeCell ref="AG30:AH30"/>
    <mergeCell ref="AL30:AM30"/>
    <mergeCell ref="AG31:AH31"/>
    <mergeCell ref="AZ36:BA36"/>
    <mergeCell ref="BB36:BC36"/>
    <mergeCell ref="BA37:BB37"/>
    <mergeCell ref="BK37:BL37"/>
    <mergeCell ref="BK31:BL31"/>
    <mergeCell ref="BI32:BJ32"/>
    <mergeCell ref="BJ38:BK38"/>
    <mergeCell ref="BL38:BM38"/>
    <mergeCell ref="AG39:AK39"/>
    <mergeCell ref="U40:Y40"/>
    <mergeCell ref="AE40:AI40"/>
    <mergeCell ref="AP40:AU40"/>
    <mergeCell ref="BB40:BG40"/>
    <mergeCell ref="BJ45:BM45"/>
    <mergeCell ref="BB41:BG41"/>
    <mergeCell ref="U42:Y42"/>
    <mergeCell ref="AE42:AI42"/>
    <mergeCell ref="AP42:AU42"/>
    <mergeCell ref="BB42:BG42"/>
    <mergeCell ref="U43:Y43"/>
    <mergeCell ref="AE43:AI43"/>
    <mergeCell ref="AP43:AU43"/>
    <mergeCell ref="AG47:AK47"/>
    <mergeCell ref="Y48:Z48"/>
    <mergeCell ref="M49:R49"/>
    <mergeCell ref="M51:R51"/>
    <mergeCell ref="BB43:BG43"/>
    <mergeCell ref="AG44:AK44"/>
    <mergeCell ref="AG45:AK45"/>
    <mergeCell ref="AG46:AK46"/>
    <mergeCell ref="Y47:Z47"/>
  </mergeCells>
  <printOptions/>
  <pageMargins left="0.787" right="0.787" top="0.984" bottom="0.984" header="0.512" footer="0.51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E127"/>
  <sheetViews>
    <sheetView zoomScalePageLayoutView="0" workbookViewId="0" topLeftCell="A101">
      <selection activeCell="D120" sqref="D120"/>
    </sheetView>
  </sheetViews>
  <sheetFormatPr defaultColWidth="9.00390625" defaultRowHeight="13.5"/>
  <cols>
    <col min="1" max="1" width="5.125" style="1" customWidth="1"/>
    <col min="2" max="4" width="17.375" style="320" customWidth="1"/>
    <col min="5" max="5" width="17.375" style="321" customWidth="1"/>
  </cols>
  <sheetData>
    <row r="1" spans="1:5" ht="15" thickBot="1">
      <c r="A1" s="461" t="s">
        <v>395</v>
      </c>
      <c r="B1" s="462"/>
      <c r="C1" s="462"/>
      <c r="D1" s="462"/>
      <c r="E1" s="463"/>
    </row>
    <row r="2" spans="1:5" ht="14.25">
      <c r="A2" s="252"/>
      <c r="B2" s="253" t="s">
        <v>396</v>
      </c>
      <c r="C2" s="253" t="s">
        <v>397</v>
      </c>
      <c r="D2" s="253" t="s">
        <v>398</v>
      </c>
      <c r="E2" s="254" t="s">
        <v>399</v>
      </c>
    </row>
    <row r="3" spans="1:5" ht="14.25">
      <c r="A3" s="255" t="s">
        <v>400</v>
      </c>
      <c r="B3" s="256" t="s">
        <v>401</v>
      </c>
      <c r="C3" s="256" t="s">
        <v>401</v>
      </c>
      <c r="D3" s="256" t="s">
        <v>402</v>
      </c>
      <c r="E3" s="257" t="s">
        <v>403</v>
      </c>
    </row>
    <row r="4" spans="1:5" ht="14.25">
      <c r="A4" s="255" t="s">
        <v>212</v>
      </c>
      <c r="B4" s="256" t="s">
        <v>404</v>
      </c>
      <c r="C4" s="256" t="s">
        <v>404</v>
      </c>
      <c r="D4" s="256" t="s">
        <v>405</v>
      </c>
      <c r="E4" s="257" t="s">
        <v>406</v>
      </c>
    </row>
    <row r="5" spans="1:5" ht="14.25">
      <c r="A5" s="255" t="s">
        <v>214</v>
      </c>
      <c r="B5" s="256" t="s">
        <v>407</v>
      </c>
      <c r="C5" s="256" t="s">
        <v>408</v>
      </c>
      <c r="D5" s="256" t="s">
        <v>409</v>
      </c>
      <c r="E5" s="257" t="s">
        <v>410</v>
      </c>
    </row>
    <row r="6" spans="1:5" ht="14.25">
      <c r="A6" s="255" t="s">
        <v>210</v>
      </c>
      <c r="B6" s="256" t="s">
        <v>411</v>
      </c>
      <c r="C6" s="256"/>
      <c r="D6" s="256" t="s">
        <v>412</v>
      </c>
      <c r="E6" s="257" t="s">
        <v>413</v>
      </c>
    </row>
    <row r="7" spans="1:5" ht="14.25">
      <c r="A7" s="255" t="s">
        <v>414</v>
      </c>
      <c r="B7" s="258"/>
      <c r="C7" s="258"/>
      <c r="D7" s="256" t="s">
        <v>415</v>
      </c>
      <c r="E7" s="257" t="s">
        <v>416</v>
      </c>
    </row>
    <row r="8" spans="1:5" ht="14.25">
      <c r="A8" s="255" t="s">
        <v>417</v>
      </c>
      <c r="B8" s="258"/>
      <c r="C8" s="258"/>
      <c r="D8" s="258"/>
      <c r="E8" s="257" t="s">
        <v>418</v>
      </c>
    </row>
    <row r="9" spans="1:5" ht="14.25">
      <c r="A9" s="255" t="s">
        <v>419</v>
      </c>
      <c r="B9" s="258"/>
      <c r="C9" s="258"/>
      <c r="D9" s="258"/>
      <c r="E9" s="257" t="s">
        <v>408</v>
      </c>
    </row>
    <row r="10" spans="1:5" ht="14.25">
      <c r="A10" s="255" t="s">
        <v>420</v>
      </c>
      <c r="B10" s="258"/>
      <c r="C10" s="258"/>
      <c r="D10" s="258"/>
      <c r="E10" s="257" t="s">
        <v>421</v>
      </c>
    </row>
    <row r="11" spans="1:5" ht="14.25">
      <c r="A11" s="255" t="s">
        <v>422</v>
      </c>
      <c r="B11" s="258"/>
      <c r="C11" s="258"/>
      <c r="D11" s="258"/>
      <c r="E11" s="257" t="s">
        <v>415</v>
      </c>
    </row>
    <row r="12" spans="1:5" ht="14.25">
      <c r="A12" s="255" t="s">
        <v>423</v>
      </c>
      <c r="B12" s="258"/>
      <c r="C12" s="258"/>
      <c r="D12" s="258"/>
      <c r="E12" s="257" t="s">
        <v>424</v>
      </c>
    </row>
    <row r="13" spans="1:5" ht="14.25">
      <c r="A13" s="255" t="s">
        <v>425</v>
      </c>
      <c r="B13" s="258"/>
      <c r="C13" s="258"/>
      <c r="D13" s="258"/>
      <c r="E13" s="257" t="s">
        <v>426</v>
      </c>
    </row>
    <row r="14" spans="1:5" ht="14.25">
      <c r="A14" s="255" t="s">
        <v>427</v>
      </c>
      <c r="B14" s="258"/>
      <c r="C14" s="258"/>
      <c r="D14" s="258"/>
      <c r="E14" s="257" t="s">
        <v>428</v>
      </c>
    </row>
    <row r="15" spans="1:5" ht="15" thickBot="1">
      <c r="A15" s="259" t="s">
        <v>429</v>
      </c>
      <c r="B15" s="260"/>
      <c r="C15" s="260"/>
      <c r="D15" s="260"/>
      <c r="E15" s="261" t="s">
        <v>430</v>
      </c>
    </row>
    <row r="16" spans="1:5" ht="15" thickBot="1">
      <c r="A16" s="118"/>
      <c r="B16" s="262"/>
      <c r="C16" s="262"/>
      <c r="D16" s="262"/>
      <c r="E16" s="263"/>
    </row>
    <row r="17" spans="1:5" ht="15" thickBot="1">
      <c r="A17" s="455" t="s">
        <v>431</v>
      </c>
      <c r="B17" s="456"/>
      <c r="C17" s="456"/>
      <c r="D17" s="456"/>
      <c r="E17" s="457"/>
    </row>
    <row r="18" spans="1:5" ht="14.25">
      <c r="A18" s="264"/>
      <c r="B18" s="265" t="s">
        <v>432</v>
      </c>
      <c r="C18" s="265" t="s">
        <v>433</v>
      </c>
      <c r="D18" s="265" t="s">
        <v>434</v>
      </c>
      <c r="E18" s="266" t="s">
        <v>435</v>
      </c>
    </row>
    <row r="19" spans="1:5" ht="14.25">
      <c r="A19" s="267" t="s">
        <v>436</v>
      </c>
      <c r="B19" s="268" t="s">
        <v>437</v>
      </c>
      <c r="C19" s="268" t="s">
        <v>437</v>
      </c>
      <c r="D19" s="269" t="s">
        <v>438</v>
      </c>
      <c r="E19" s="270" t="s">
        <v>439</v>
      </c>
    </row>
    <row r="20" spans="1:5" ht="14.25">
      <c r="A20" s="267" t="s">
        <v>440</v>
      </c>
      <c r="B20" s="268" t="s">
        <v>441</v>
      </c>
      <c r="C20" s="268" t="s">
        <v>442</v>
      </c>
      <c r="D20" s="269" t="s">
        <v>443</v>
      </c>
      <c r="E20" s="270" t="s">
        <v>444</v>
      </c>
    </row>
    <row r="21" spans="1:5" ht="14.25">
      <c r="A21" s="267" t="s">
        <v>445</v>
      </c>
      <c r="B21" s="268" t="s">
        <v>444</v>
      </c>
      <c r="C21" s="268" t="s">
        <v>446</v>
      </c>
      <c r="D21" s="269" t="s">
        <v>211</v>
      </c>
      <c r="E21" s="270" t="s">
        <v>447</v>
      </c>
    </row>
    <row r="22" spans="1:5" ht="14.25">
      <c r="A22" s="267" t="s">
        <v>448</v>
      </c>
      <c r="B22" s="268" t="s">
        <v>449</v>
      </c>
      <c r="C22" s="268" t="s">
        <v>211</v>
      </c>
      <c r="D22" s="269" t="s">
        <v>450</v>
      </c>
      <c r="E22" s="270" t="s">
        <v>211</v>
      </c>
    </row>
    <row r="23" spans="1:5" ht="14.25">
      <c r="A23" s="267" t="s">
        <v>451</v>
      </c>
      <c r="B23" s="268" t="s">
        <v>452</v>
      </c>
      <c r="C23" s="268" t="s">
        <v>453</v>
      </c>
      <c r="D23" s="269" t="s">
        <v>454</v>
      </c>
      <c r="E23" s="270" t="s">
        <v>455</v>
      </c>
    </row>
    <row r="24" spans="1:5" ht="14.25">
      <c r="A24" s="267" t="s">
        <v>456</v>
      </c>
      <c r="B24" s="268" t="s">
        <v>457</v>
      </c>
      <c r="C24" s="268" t="s">
        <v>447</v>
      </c>
      <c r="D24" s="269" t="s">
        <v>458</v>
      </c>
      <c r="E24" s="270" t="s">
        <v>459</v>
      </c>
    </row>
    <row r="25" spans="1:5" ht="14.25">
      <c r="A25" s="267" t="s">
        <v>460</v>
      </c>
      <c r="B25" s="268" t="s">
        <v>461</v>
      </c>
      <c r="C25" s="268" t="s">
        <v>462</v>
      </c>
      <c r="D25" s="269" t="s">
        <v>463</v>
      </c>
      <c r="E25" s="270" t="s">
        <v>464</v>
      </c>
    </row>
    <row r="26" spans="1:5" ht="14.25">
      <c r="A26" s="267" t="s">
        <v>465</v>
      </c>
      <c r="B26" s="269"/>
      <c r="C26" s="269"/>
      <c r="D26" s="269" t="s">
        <v>437</v>
      </c>
      <c r="E26" s="270" t="s">
        <v>466</v>
      </c>
    </row>
    <row r="27" spans="1:5" ht="14.25">
      <c r="A27" s="267" t="s">
        <v>467</v>
      </c>
      <c r="B27" s="269"/>
      <c r="C27" s="269"/>
      <c r="D27" s="269" t="s">
        <v>468</v>
      </c>
      <c r="E27" s="270" t="s">
        <v>469</v>
      </c>
    </row>
    <row r="28" spans="1:5" ht="14.25">
      <c r="A28" s="267" t="s">
        <v>470</v>
      </c>
      <c r="B28" s="269"/>
      <c r="C28" s="269"/>
      <c r="D28" s="269" t="s">
        <v>471</v>
      </c>
      <c r="E28" s="270" t="s">
        <v>472</v>
      </c>
    </row>
    <row r="29" spans="1:5" ht="14.25">
      <c r="A29" s="267" t="s">
        <v>473</v>
      </c>
      <c r="B29" s="269"/>
      <c r="C29" s="269"/>
      <c r="D29" s="269" t="s">
        <v>474</v>
      </c>
      <c r="E29" s="270" t="s">
        <v>463</v>
      </c>
    </row>
    <row r="30" spans="1:5" ht="14.25">
      <c r="A30" s="267" t="s">
        <v>475</v>
      </c>
      <c r="B30" s="269"/>
      <c r="C30" s="269"/>
      <c r="D30" s="269" t="s">
        <v>476</v>
      </c>
      <c r="E30" s="270" t="s">
        <v>477</v>
      </c>
    </row>
    <row r="31" spans="1:5" ht="14.25">
      <c r="A31" s="267" t="s">
        <v>478</v>
      </c>
      <c r="B31" s="269"/>
      <c r="C31" s="269"/>
      <c r="D31" s="269" t="s">
        <v>479</v>
      </c>
      <c r="E31" s="270" t="s">
        <v>480</v>
      </c>
    </row>
    <row r="32" spans="1:5" ht="15" thickBot="1">
      <c r="A32" s="271" t="s">
        <v>481</v>
      </c>
      <c r="B32" s="272"/>
      <c r="C32" s="272"/>
      <c r="D32" s="272" t="s">
        <v>462</v>
      </c>
      <c r="E32" s="273"/>
    </row>
    <row r="33" spans="1:5" ht="15" thickBot="1">
      <c r="A33" s="118"/>
      <c r="B33" s="262"/>
      <c r="C33" s="262"/>
      <c r="D33" s="262"/>
      <c r="E33" s="263"/>
    </row>
    <row r="34" spans="1:5" ht="15" thickBot="1">
      <c r="A34" s="455" t="s">
        <v>482</v>
      </c>
      <c r="B34" s="456"/>
      <c r="C34" s="456"/>
      <c r="D34" s="456"/>
      <c r="E34" s="457"/>
    </row>
    <row r="35" spans="1:5" ht="14.25">
      <c r="A35" s="264"/>
      <c r="B35" s="265" t="s">
        <v>432</v>
      </c>
      <c r="C35" s="265" t="s">
        <v>433</v>
      </c>
      <c r="D35" s="265" t="s">
        <v>434</v>
      </c>
      <c r="E35" s="266" t="s">
        <v>435</v>
      </c>
    </row>
    <row r="36" spans="1:5" ht="14.25">
      <c r="A36" s="267" t="s">
        <v>436</v>
      </c>
      <c r="B36" s="274" t="s">
        <v>407</v>
      </c>
      <c r="C36" s="268" t="s">
        <v>483</v>
      </c>
      <c r="D36" s="275" t="s">
        <v>484</v>
      </c>
      <c r="E36" s="276" t="s">
        <v>485</v>
      </c>
    </row>
    <row r="37" spans="1:5" ht="14.25">
      <c r="A37" s="267" t="s">
        <v>440</v>
      </c>
      <c r="B37" s="268" t="s">
        <v>211</v>
      </c>
      <c r="C37" s="268" t="s">
        <v>211</v>
      </c>
      <c r="D37" s="277" t="s">
        <v>370</v>
      </c>
      <c r="E37" s="278" t="s">
        <v>486</v>
      </c>
    </row>
    <row r="38" spans="1:5" ht="14.25">
      <c r="A38" s="267" t="s">
        <v>445</v>
      </c>
      <c r="B38" s="268" t="s">
        <v>151</v>
      </c>
      <c r="C38" s="268" t="s">
        <v>447</v>
      </c>
      <c r="D38" s="279" t="s">
        <v>487</v>
      </c>
      <c r="E38" s="276" t="s">
        <v>488</v>
      </c>
    </row>
    <row r="39" spans="1:5" ht="14.25">
      <c r="A39" s="267" t="s">
        <v>448</v>
      </c>
      <c r="B39" s="268" t="s">
        <v>489</v>
      </c>
      <c r="C39" s="268" t="s">
        <v>484</v>
      </c>
      <c r="D39" s="279" t="s">
        <v>386</v>
      </c>
      <c r="E39" s="276" t="s">
        <v>490</v>
      </c>
    </row>
    <row r="40" spans="1:5" ht="14.25">
      <c r="A40" s="267" t="s">
        <v>451</v>
      </c>
      <c r="B40" s="268" t="s">
        <v>491</v>
      </c>
      <c r="C40" s="268" t="s">
        <v>492</v>
      </c>
      <c r="D40" s="275" t="s">
        <v>211</v>
      </c>
      <c r="E40" s="276" t="s">
        <v>493</v>
      </c>
    </row>
    <row r="41" spans="1:5" ht="14.25">
      <c r="A41" s="267" t="s">
        <v>456</v>
      </c>
      <c r="B41" s="268" t="s">
        <v>494</v>
      </c>
      <c r="C41" s="269"/>
      <c r="D41" s="279" t="s">
        <v>495</v>
      </c>
      <c r="E41" s="276" t="s">
        <v>496</v>
      </c>
    </row>
    <row r="42" spans="1:5" ht="14.25">
      <c r="A42" s="267" t="s">
        <v>460</v>
      </c>
      <c r="B42" s="268" t="s">
        <v>483</v>
      </c>
      <c r="C42" s="268"/>
      <c r="D42" s="275" t="s">
        <v>497</v>
      </c>
      <c r="E42" s="276" t="s">
        <v>498</v>
      </c>
    </row>
    <row r="43" spans="1:5" ht="14.25">
      <c r="A43" s="267" t="s">
        <v>465</v>
      </c>
      <c r="B43" s="269"/>
      <c r="C43" s="269"/>
      <c r="D43" s="280" t="s">
        <v>499</v>
      </c>
      <c r="E43" s="276" t="s">
        <v>500</v>
      </c>
    </row>
    <row r="44" spans="1:5" ht="14.25">
      <c r="A44" s="267" t="s">
        <v>467</v>
      </c>
      <c r="B44" s="269"/>
      <c r="C44" s="281"/>
      <c r="D44" s="275" t="s">
        <v>501</v>
      </c>
      <c r="E44" s="278" t="s">
        <v>502</v>
      </c>
    </row>
    <row r="45" spans="1:5" ht="14.25">
      <c r="A45" s="267" t="s">
        <v>470</v>
      </c>
      <c r="B45" s="269"/>
      <c r="C45" s="281"/>
      <c r="D45" s="280"/>
      <c r="E45" s="276" t="s">
        <v>503</v>
      </c>
    </row>
    <row r="46" spans="1:5" ht="14.25">
      <c r="A46" s="267" t="s">
        <v>473</v>
      </c>
      <c r="B46" s="269"/>
      <c r="C46" s="269"/>
      <c r="D46" s="282"/>
      <c r="E46" s="283" t="s">
        <v>499</v>
      </c>
    </row>
    <row r="47" spans="1:5" ht="15" thickBot="1">
      <c r="A47" s="271" t="s">
        <v>475</v>
      </c>
      <c r="B47" s="272"/>
      <c r="C47" s="272"/>
      <c r="D47" s="284"/>
      <c r="E47" s="285" t="s">
        <v>504</v>
      </c>
    </row>
    <row r="48" spans="1:5" ht="15" thickBot="1">
      <c r="A48" s="118"/>
      <c r="B48" s="286"/>
      <c r="C48" s="286"/>
      <c r="D48" s="20"/>
      <c r="E48" s="287"/>
    </row>
    <row r="49" spans="1:5" ht="15" thickBot="1">
      <c r="A49" s="455" t="s">
        <v>505</v>
      </c>
      <c r="B49" s="456"/>
      <c r="C49" s="456"/>
      <c r="D49" s="456"/>
      <c r="E49" s="457"/>
    </row>
    <row r="50" spans="1:5" ht="14.25">
      <c r="A50" s="264"/>
      <c r="B50" s="265" t="s">
        <v>432</v>
      </c>
      <c r="C50" s="265" t="s">
        <v>433</v>
      </c>
      <c r="D50" s="265" t="s">
        <v>434</v>
      </c>
      <c r="E50" s="266" t="s">
        <v>435</v>
      </c>
    </row>
    <row r="51" spans="1:5" ht="14.25">
      <c r="A51" s="267" t="s">
        <v>436</v>
      </c>
      <c r="B51" s="274" t="s">
        <v>24</v>
      </c>
      <c r="C51" s="268" t="s">
        <v>151</v>
      </c>
      <c r="D51" s="241" t="s">
        <v>506</v>
      </c>
      <c r="E51" s="276" t="s">
        <v>507</v>
      </c>
    </row>
    <row r="52" spans="1:5" ht="14.25">
      <c r="A52" s="267" t="s">
        <v>440</v>
      </c>
      <c r="B52" s="268" t="s">
        <v>151</v>
      </c>
      <c r="C52" s="268" t="s">
        <v>508</v>
      </c>
      <c r="D52" s="240" t="s">
        <v>386</v>
      </c>
      <c r="E52" s="278" t="s">
        <v>509</v>
      </c>
    </row>
    <row r="53" spans="1:5" ht="14.25">
      <c r="A53" s="267" t="s">
        <v>445</v>
      </c>
      <c r="B53" s="268" t="s">
        <v>510</v>
      </c>
      <c r="C53" s="268" t="s">
        <v>511</v>
      </c>
      <c r="D53" s="288" t="s">
        <v>512</v>
      </c>
      <c r="E53" s="276" t="s">
        <v>416</v>
      </c>
    </row>
    <row r="54" spans="1:5" ht="14.25">
      <c r="A54" s="267" t="s">
        <v>448</v>
      </c>
      <c r="B54" s="268" t="s">
        <v>513</v>
      </c>
      <c r="C54" s="268" t="s">
        <v>514</v>
      </c>
      <c r="D54" s="288" t="s">
        <v>515</v>
      </c>
      <c r="E54" s="276" t="s">
        <v>23</v>
      </c>
    </row>
    <row r="55" spans="1:5" ht="14.25">
      <c r="A55" s="267" t="s">
        <v>451</v>
      </c>
      <c r="B55" s="268" t="s">
        <v>508</v>
      </c>
      <c r="C55" s="268"/>
      <c r="D55" s="241" t="s">
        <v>499</v>
      </c>
      <c r="E55" s="276" t="s">
        <v>516</v>
      </c>
    </row>
    <row r="56" spans="1:5" ht="14.25">
      <c r="A56" s="267" t="s">
        <v>456</v>
      </c>
      <c r="B56" s="268" t="s">
        <v>517</v>
      </c>
      <c r="C56" s="269"/>
      <c r="D56" s="288" t="s">
        <v>518</v>
      </c>
      <c r="E56" s="276" t="s">
        <v>519</v>
      </c>
    </row>
    <row r="57" spans="1:5" ht="14.25">
      <c r="A57" s="267" t="s">
        <v>460</v>
      </c>
      <c r="B57" s="268" t="s">
        <v>520</v>
      </c>
      <c r="C57" s="268"/>
      <c r="D57" s="241" t="s">
        <v>521</v>
      </c>
      <c r="E57" s="276" t="s">
        <v>522</v>
      </c>
    </row>
    <row r="58" spans="1:5" ht="14.25">
      <c r="A58" s="267" t="s">
        <v>465</v>
      </c>
      <c r="B58" s="269" t="s">
        <v>173</v>
      </c>
      <c r="C58" s="269"/>
      <c r="D58" s="91" t="s">
        <v>523</v>
      </c>
      <c r="E58" s="276" t="s">
        <v>524</v>
      </c>
    </row>
    <row r="59" spans="1:5" ht="14.25">
      <c r="A59" s="267" t="s">
        <v>467</v>
      </c>
      <c r="B59" s="269" t="s">
        <v>525</v>
      </c>
      <c r="C59" s="281"/>
      <c r="D59" s="241" t="s">
        <v>391</v>
      </c>
      <c r="E59" s="278" t="s">
        <v>526</v>
      </c>
    </row>
    <row r="60" spans="1:5" ht="14.25">
      <c r="A60" s="267" t="s">
        <v>470</v>
      </c>
      <c r="B60" s="269"/>
      <c r="C60" s="281"/>
      <c r="D60" s="289" t="s">
        <v>527</v>
      </c>
      <c r="E60" s="276" t="s">
        <v>528</v>
      </c>
    </row>
    <row r="61" spans="1:5" ht="14.25">
      <c r="A61" s="267" t="s">
        <v>473</v>
      </c>
      <c r="B61" s="269"/>
      <c r="C61" s="269"/>
      <c r="D61" s="290"/>
      <c r="E61" s="283" t="s">
        <v>386</v>
      </c>
    </row>
    <row r="62" spans="1:5" ht="14.25">
      <c r="A62" s="291" t="s">
        <v>475</v>
      </c>
      <c r="B62" s="292"/>
      <c r="C62" s="292"/>
      <c r="D62" s="293"/>
      <c r="E62" s="294" t="s">
        <v>499</v>
      </c>
    </row>
    <row r="63" spans="1:5" ht="14.25">
      <c r="A63" s="291" t="s">
        <v>478</v>
      </c>
      <c r="B63" s="295"/>
      <c r="C63" s="295"/>
      <c r="D63" s="296"/>
      <c r="E63" s="297" t="s">
        <v>483</v>
      </c>
    </row>
    <row r="64" spans="1:5" ht="15" thickBot="1">
      <c r="A64" s="271" t="s">
        <v>481</v>
      </c>
      <c r="B64" s="298"/>
      <c r="C64" s="298"/>
      <c r="D64" s="299"/>
      <c r="E64" s="300" t="s">
        <v>504</v>
      </c>
    </row>
    <row r="65" spans="1:5" ht="15" thickBot="1">
      <c r="A65" s="118"/>
      <c r="B65" s="286"/>
      <c r="C65" s="286"/>
      <c r="D65" s="20"/>
      <c r="E65" s="287"/>
    </row>
    <row r="66" spans="1:5" ht="15" thickBot="1">
      <c r="A66" s="455" t="s">
        <v>529</v>
      </c>
      <c r="B66" s="456"/>
      <c r="C66" s="456"/>
      <c r="D66" s="456"/>
      <c r="E66" s="457"/>
    </row>
    <row r="67" spans="1:5" ht="14.25">
      <c r="A67" s="301"/>
      <c r="B67" s="302" t="s">
        <v>432</v>
      </c>
      <c r="C67" s="302" t="s">
        <v>433</v>
      </c>
      <c r="D67" s="302" t="s">
        <v>434</v>
      </c>
      <c r="E67" s="303" t="s">
        <v>435</v>
      </c>
    </row>
    <row r="68" spans="1:5" ht="14.25">
      <c r="A68" s="304" t="s">
        <v>436</v>
      </c>
      <c r="B68" s="305" t="s">
        <v>24</v>
      </c>
      <c r="C68" s="306" t="s">
        <v>151</v>
      </c>
      <c r="D68" s="307" t="s">
        <v>93</v>
      </c>
      <c r="E68" s="308" t="s">
        <v>485</v>
      </c>
    </row>
    <row r="69" spans="1:5" ht="14.25">
      <c r="A69" s="304" t="s">
        <v>440</v>
      </c>
      <c r="B69" s="305" t="s">
        <v>151</v>
      </c>
      <c r="C69" s="306" t="s">
        <v>508</v>
      </c>
      <c r="D69" s="309" t="s">
        <v>530</v>
      </c>
      <c r="E69" s="308" t="s">
        <v>531</v>
      </c>
    </row>
    <row r="70" spans="1:5" ht="14.25">
      <c r="A70" s="304" t="s">
        <v>445</v>
      </c>
      <c r="B70" s="305" t="s">
        <v>510</v>
      </c>
      <c r="C70" s="306" t="s">
        <v>511</v>
      </c>
      <c r="D70" s="309" t="s">
        <v>532</v>
      </c>
      <c r="E70" s="308" t="s">
        <v>182</v>
      </c>
    </row>
    <row r="71" spans="1:5" ht="14.25">
      <c r="A71" s="304" t="s">
        <v>448</v>
      </c>
      <c r="B71" s="305" t="s">
        <v>513</v>
      </c>
      <c r="C71" s="306" t="s">
        <v>514</v>
      </c>
      <c r="D71" s="309" t="s">
        <v>37</v>
      </c>
      <c r="E71" s="308" t="s">
        <v>23</v>
      </c>
    </row>
    <row r="72" spans="1:5" ht="14.25">
      <c r="A72" s="304" t="s">
        <v>451</v>
      </c>
      <c r="B72" s="305" t="s">
        <v>508</v>
      </c>
      <c r="C72" s="305"/>
      <c r="D72" s="310" t="s">
        <v>487</v>
      </c>
      <c r="E72" s="308" t="s">
        <v>181</v>
      </c>
    </row>
    <row r="73" spans="1:5" ht="14.25">
      <c r="A73" s="304" t="s">
        <v>456</v>
      </c>
      <c r="B73" s="305" t="s">
        <v>517</v>
      </c>
      <c r="C73" s="306"/>
      <c r="D73" s="310" t="s">
        <v>26</v>
      </c>
      <c r="E73" s="308" t="s">
        <v>533</v>
      </c>
    </row>
    <row r="74" spans="1:5" ht="14.25">
      <c r="A74" s="304" t="s">
        <v>460</v>
      </c>
      <c r="B74" s="305" t="s">
        <v>520</v>
      </c>
      <c r="C74" s="305"/>
      <c r="D74" s="310" t="s">
        <v>179</v>
      </c>
      <c r="E74" s="308" t="s">
        <v>534</v>
      </c>
    </row>
    <row r="75" spans="1:5" ht="14.25">
      <c r="A75" s="304" t="s">
        <v>465</v>
      </c>
      <c r="B75" s="305" t="s">
        <v>173</v>
      </c>
      <c r="C75" s="306"/>
      <c r="D75" s="309" t="s">
        <v>22</v>
      </c>
      <c r="E75" s="308" t="s">
        <v>91</v>
      </c>
    </row>
    <row r="76" spans="1:5" ht="14.25">
      <c r="A76" s="304" t="s">
        <v>467</v>
      </c>
      <c r="B76" s="305" t="s">
        <v>525</v>
      </c>
      <c r="C76" s="306"/>
      <c r="D76" s="311" t="s">
        <v>535</v>
      </c>
      <c r="E76" s="308" t="s">
        <v>536</v>
      </c>
    </row>
    <row r="77" spans="1:5" ht="14.25">
      <c r="A77" s="304" t="s">
        <v>470</v>
      </c>
      <c r="B77" s="312"/>
      <c r="C77" s="313"/>
      <c r="D77" s="314"/>
      <c r="E77" s="308" t="s">
        <v>537</v>
      </c>
    </row>
    <row r="78" spans="1:5" ht="14.25">
      <c r="A78" s="304" t="s">
        <v>473</v>
      </c>
      <c r="B78" s="315"/>
      <c r="C78" s="315"/>
      <c r="D78" s="316"/>
      <c r="E78" s="308" t="s">
        <v>538</v>
      </c>
    </row>
    <row r="79" spans="1:5" ht="14.25">
      <c r="A79" s="304" t="s">
        <v>475</v>
      </c>
      <c r="B79" s="315"/>
      <c r="C79" s="315"/>
      <c r="D79" s="317"/>
      <c r="E79" s="308" t="s">
        <v>539</v>
      </c>
    </row>
    <row r="80" spans="1:5" ht="14.25">
      <c r="A80" s="304" t="s">
        <v>478</v>
      </c>
      <c r="B80" s="318"/>
      <c r="C80" s="318"/>
      <c r="D80" s="318"/>
      <c r="E80" s="308" t="s">
        <v>213</v>
      </c>
    </row>
    <row r="81" spans="1:5" ht="14.25">
      <c r="A81" s="304" t="s">
        <v>481</v>
      </c>
      <c r="B81" s="318"/>
      <c r="C81" s="318"/>
      <c r="D81" s="318"/>
      <c r="E81" s="308" t="s">
        <v>180</v>
      </c>
    </row>
    <row r="82" spans="1:5" ht="14.25">
      <c r="A82" s="304" t="s">
        <v>540</v>
      </c>
      <c r="B82" s="318"/>
      <c r="C82" s="318"/>
      <c r="D82" s="318"/>
      <c r="E82" s="308" t="s">
        <v>92</v>
      </c>
    </row>
    <row r="83" spans="1:5" ht="14.25">
      <c r="A83" s="304" t="s">
        <v>541</v>
      </c>
      <c r="B83" s="318"/>
      <c r="C83" s="318"/>
      <c r="D83" s="318"/>
      <c r="E83" s="308" t="s">
        <v>27</v>
      </c>
    </row>
    <row r="84" spans="1:5" ht="14.25">
      <c r="A84" s="304" t="s">
        <v>542</v>
      </c>
      <c r="B84" s="318"/>
      <c r="C84" s="318"/>
      <c r="D84" s="318"/>
      <c r="E84" s="308" t="s">
        <v>543</v>
      </c>
    </row>
    <row r="85" spans="1:5" ht="14.25">
      <c r="A85" s="304" t="s">
        <v>544</v>
      </c>
      <c r="B85" s="318"/>
      <c r="C85" s="318"/>
      <c r="D85" s="318"/>
      <c r="E85" s="308" t="s">
        <v>124</v>
      </c>
    </row>
    <row r="86" spans="1:5" ht="14.25">
      <c r="A86" s="304" t="s">
        <v>545</v>
      </c>
      <c r="B86" s="318"/>
      <c r="C86" s="318"/>
      <c r="D86" s="318"/>
      <c r="E86" s="308" t="s">
        <v>546</v>
      </c>
    </row>
    <row r="87" spans="1:5" ht="15" thickBot="1">
      <c r="A87" s="319" t="s">
        <v>547</v>
      </c>
      <c r="B87" s="298"/>
      <c r="C87" s="298"/>
      <c r="D87" s="298"/>
      <c r="E87" s="285"/>
    </row>
    <row r="88" ht="15" thickBot="1"/>
    <row r="89" spans="1:5" ht="15" thickBot="1">
      <c r="A89" s="458" t="s">
        <v>548</v>
      </c>
      <c r="B89" s="459"/>
      <c r="C89" s="459"/>
      <c r="D89" s="459"/>
      <c r="E89" s="460"/>
    </row>
    <row r="90" spans="1:5" ht="15" thickBot="1">
      <c r="A90" s="322"/>
      <c r="B90" s="323" t="s">
        <v>432</v>
      </c>
      <c r="C90" s="323" t="s">
        <v>433</v>
      </c>
      <c r="D90" s="323" t="s">
        <v>434</v>
      </c>
      <c r="E90" s="324" t="s">
        <v>435</v>
      </c>
    </row>
    <row r="91" spans="1:5" ht="14.25">
      <c r="A91" s="325" t="s">
        <v>436</v>
      </c>
      <c r="B91" s="326" t="s">
        <v>508</v>
      </c>
      <c r="C91" s="326" t="s">
        <v>151</v>
      </c>
      <c r="D91" s="327" t="s">
        <v>93</v>
      </c>
      <c r="E91" s="328" t="s">
        <v>485</v>
      </c>
    </row>
    <row r="92" spans="1:5" ht="14.25">
      <c r="A92" s="329" t="s">
        <v>440</v>
      </c>
      <c r="B92" s="330" t="s">
        <v>510</v>
      </c>
      <c r="C92" s="330" t="s">
        <v>486</v>
      </c>
      <c r="D92" s="331" t="s">
        <v>499</v>
      </c>
      <c r="E92" s="332" t="s">
        <v>549</v>
      </c>
    </row>
    <row r="93" spans="1:5" ht="14.25">
      <c r="A93" s="329" t="s">
        <v>445</v>
      </c>
      <c r="B93" s="330" t="s">
        <v>24</v>
      </c>
      <c r="C93" s="330" t="s">
        <v>508</v>
      </c>
      <c r="D93" s="331" t="s">
        <v>550</v>
      </c>
      <c r="E93" s="332" t="s">
        <v>387</v>
      </c>
    </row>
    <row r="94" spans="1:5" ht="14.25">
      <c r="A94" s="329" t="s">
        <v>448</v>
      </c>
      <c r="B94" s="330" t="s">
        <v>551</v>
      </c>
      <c r="C94" s="330" t="s">
        <v>552</v>
      </c>
      <c r="D94" s="331" t="s">
        <v>553</v>
      </c>
      <c r="E94" s="332" t="s">
        <v>23</v>
      </c>
    </row>
    <row r="95" spans="1:5" ht="14.25">
      <c r="A95" s="329" t="s">
        <v>451</v>
      </c>
      <c r="B95" s="330" t="s">
        <v>404</v>
      </c>
      <c r="C95" s="330" t="s">
        <v>421</v>
      </c>
      <c r="D95" s="333" t="s">
        <v>386</v>
      </c>
      <c r="E95" s="332" t="s">
        <v>181</v>
      </c>
    </row>
    <row r="96" spans="1:5" ht="14.25">
      <c r="A96" s="329" t="s">
        <v>456</v>
      </c>
      <c r="B96" s="330" t="s">
        <v>552</v>
      </c>
      <c r="C96" s="334"/>
      <c r="D96" s="333" t="s">
        <v>13</v>
      </c>
      <c r="E96" s="332" t="s">
        <v>91</v>
      </c>
    </row>
    <row r="97" spans="1:5" ht="14.25">
      <c r="A97" s="329" t="s">
        <v>460</v>
      </c>
      <c r="B97" s="330" t="s">
        <v>517</v>
      </c>
      <c r="C97" s="334"/>
      <c r="D97" s="333" t="s">
        <v>37</v>
      </c>
      <c r="E97" s="332" t="s">
        <v>538</v>
      </c>
    </row>
    <row r="98" spans="1:5" ht="14.25">
      <c r="A98" s="329" t="s">
        <v>465</v>
      </c>
      <c r="B98" s="330" t="s">
        <v>173</v>
      </c>
      <c r="C98" s="334"/>
      <c r="D98" s="331" t="s">
        <v>179</v>
      </c>
      <c r="E98" s="332" t="s">
        <v>554</v>
      </c>
    </row>
    <row r="99" spans="1:5" ht="14.25">
      <c r="A99" s="329" t="s">
        <v>467</v>
      </c>
      <c r="B99" s="334"/>
      <c r="C99" s="335"/>
      <c r="D99" s="336" t="s">
        <v>516</v>
      </c>
      <c r="E99" s="332" t="s">
        <v>555</v>
      </c>
    </row>
    <row r="100" spans="1:5" ht="14.25">
      <c r="A100" s="329" t="s">
        <v>470</v>
      </c>
      <c r="B100" s="337"/>
      <c r="C100" s="338"/>
      <c r="D100" s="338" t="s">
        <v>491</v>
      </c>
      <c r="E100" s="332" t="s">
        <v>180</v>
      </c>
    </row>
    <row r="101" spans="1:5" ht="14.25">
      <c r="A101" s="329" t="s">
        <v>473</v>
      </c>
      <c r="B101" s="337"/>
      <c r="C101" s="337"/>
      <c r="D101" s="331" t="s">
        <v>556</v>
      </c>
      <c r="E101" s="332" t="s">
        <v>92</v>
      </c>
    </row>
    <row r="102" spans="1:5" ht="14.25">
      <c r="A102" s="329" t="s">
        <v>475</v>
      </c>
      <c r="B102" s="337"/>
      <c r="C102" s="337"/>
      <c r="D102" s="336" t="s">
        <v>16</v>
      </c>
      <c r="E102" s="332" t="s">
        <v>557</v>
      </c>
    </row>
    <row r="103" spans="1:5" ht="14.25">
      <c r="A103" s="329" t="s">
        <v>478</v>
      </c>
      <c r="B103" s="339"/>
      <c r="C103" s="339"/>
      <c r="D103" s="339" t="s">
        <v>152</v>
      </c>
      <c r="E103" s="332" t="s">
        <v>543</v>
      </c>
    </row>
    <row r="104" spans="1:5" ht="14.25">
      <c r="A104" s="329" t="s">
        <v>481</v>
      </c>
      <c r="B104" s="339"/>
      <c r="C104" s="339"/>
      <c r="D104" s="339"/>
      <c r="E104" s="332" t="s">
        <v>124</v>
      </c>
    </row>
    <row r="105" spans="1:5" ht="14.25">
      <c r="A105" s="340"/>
      <c r="B105" s="339"/>
      <c r="C105" s="339"/>
      <c r="D105" s="339"/>
      <c r="E105" s="332" t="s">
        <v>499</v>
      </c>
    </row>
    <row r="106" spans="1:5" ht="14.25">
      <c r="A106" s="340"/>
      <c r="B106" s="339"/>
      <c r="C106" s="339"/>
      <c r="D106" s="339"/>
      <c r="E106" s="341" t="s">
        <v>558</v>
      </c>
    </row>
    <row r="107" spans="1:5" ht="15" thickBot="1">
      <c r="A107" s="342"/>
      <c r="B107" s="343"/>
      <c r="C107" s="343"/>
      <c r="D107" s="343"/>
      <c r="E107" s="344" t="s">
        <v>559</v>
      </c>
    </row>
    <row r="108" ht="15" thickBot="1">
      <c r="E108" s="345"/>
    </row>
    <row r="109" spans="1:5" ht="15" thickBot="1">
      <c r="A109" s="458" t="s">
        <v>560</v>
      </c>
      <c r="B109" s="459"/>
      <c r="C109" s="459"/>
      <c r="D109" s="459"/>
      <c r="E109" s="460"/>
    </row>
    <row r="110" spans="1:5" ht="15" thickBot="1">
      <c r="A110" s="322"/>
      <c r="B110" s="323" t="s">
        <v>432</v>
      </c>
      <c r="C110" s="323" t="s">
        <v>433</v>
      </c>
      <c r="D110" s="323" t="s">
        <v>434</v>
      </c>
      <c r="E110" s="324" t="s">
        <v>435</v>
      </c>
    </row>
    <row r="111" spans="1:5" ht="14.25">
      <c r="A111" s="325" t="s">
        <v>436</v>
      </c>
      <c r="B111" s="326"/>
      <c r="C111" s="326"/>
      <c r="D111" s="327" t="s">
        <v>93</v>
      </c>
      <c r="E111" s="328" t="s">
        <v>23</v>
      </c>
    </row>
    <row r="112" spans="1:5" ht="14.25">
      <c r="A112" s="329" t="s">
        <v>440</v>
      </c>
      <c r="B112" s="330"/>
      <c r="C112" s="330"/>
      <c r="D112" s="331" t="s">
        <v>9</v>
      </c>
      <c r="E112" s="332" t="s">
        <v>152</v>
      </c>
    </row>
    <row r="113" spans="1:5" ht="14.25">
      <c r="A113" s="329" t="s">
        <v>445</v>
      </c>
      <c r="B113" s="330"/>
      <c r="C113" s="330"/>
      <c r="D113" s="331" t="s">
        <v>561</v>
      </c>
      <c r="E113" s="332" t="s">
        <v>181</v>
      </c>
    </row>
    <row r="114" spans="1:5" ht="14.25">
      <c r="A114" s="329" t="s">
        <v>448</v>
      </c>
      <c r="B114" s="330"/>
      <c r="C114" s="330"/>
      <c r="D114" s="331" t="s">
        <v>22</v>
      </c>
      <c r="E114" s="332" t="s">
        <v>14</v>
      </c>
    </row>
    <row r="115" spans="1:5" ht="14.25">
      <c r="A115" s="329" t="s">
        <v>451</v>
      </c>
      <c r="B115" s="330"/>
      <c r="C115" s="330"/>
      <c r="D115" s="333" t="s">
        <v>20</v>
      </c>
      <c r="E115" s="332" t="s">
        <v>9</v>
      </c>
    </row>
    <row r="116" spans="1:5" ht="14.25">
      <c r="A116" s="329" t="s">
        <v>456</v>
      </c>
      <c r="B116" s="330"/>
      <c r="C116" s="334"/>
      <c r="D116" s="333" t="s">
        <v>182</v>
      </c>
      <c r="E116" s="332" t="s">
        <v>93</v>
      </c>
    </row>
    <row r="117" spans="1:5" ht="14.25">
      <c r="A117" s="329" t="s">
        <v>460</v>
      </c>
      <c r="B117" s="330"/>
      <c r="C117" s="334"/>
      <c r="D117" s="333" t="s">
        <v>33</v>
      </c>
      <c r="E117" s="332" t="s">
        <v>19</v>
      </c>
    </row>
    <row r="118" spans="1:5" ht="14.25">
      <c r="A118" s="329" t="s">
        <v>465</v>
      </c>
      <c r="B118" s="330"/>
      <c r="C118" s="334"/>
      <c r="D118" s="331" t="s">
        <v>21</v>
      </c>
      <c r="E118" s="332" t="s">
        <v>91</v>
      </c>
    </row>
    <row r="119" spans="1:5" ht="14.25">
      <c r="A119" s="329" t="s">
        <v>467</v>
      </c>
      <c r="B119" s="334"/>
      <c r="C119" s="335"/>
      <c r="D119" s="336" t="s">
        <v>24</v>
      </c>
      <c r="E119" s="332" t="s">
        <v>18</v>
      </c>
    </row>
    <row r="120" spans="1:5" ht="14.25">
      <c r="A120" s="329" t="s">
        <v>470</v>
      </c>
      <c r="B120" s="337"/>
      <c r="C120" s="338"/>
      <c r="D120" s="338" t="s">
        <v>13</v>
      </c>
      <c r="E120" s="332" t="s">
        <v>532</v>
      </c>
    </row>
    <row r="121" spans="1:5" ht="14.25">
      <c r="A121" s="329" t="s">
        <v>473</v>
      </c>
      <c r="B121" s="337"/>
      <c r="C121" s="337"/>
      <c r="D121" s="331" t="s">
        <v>179</v>
      </c>
      <c r="E121" s="332" t="s">
        <v>31</v>
      </c>
    </row>
    <row r="122" spans="1:5" ht="14.25">
      <c r="A122" s="329" t="s">
        <v>475</v>
      </c>
      <c r="B122" s="337"/>
      <c r="C122" s="337"/>
      <c r="D122" s="336" t="s">
        <v>16</v>
      </c>
      <c r="E122" s="332" t="s">
        <v>124</v>
      </c>
    </row>
    <row r="123" spans="1:5" ht="14.25">
      <c r="A123" s="329" t="s">
        <v>478</v>
      </c>
      <c r="B123" s="339"/>
      <c r="C123" s="339"/>
      <c r="D123" s="339" t="s">
        <v>26</v>
      </c>
      <c r="E123" s="332" t="s">
        <v>91</v>
      </c>
    </row>
    <row r="124" spans="1:5" ht="14.25">
      <c r="A124" s="329" t="s">
        <v>481</v>
      </c>
      <c r="B124" s="339"/>
      <c r="C124" s="339"/>
      <c r="D124" s="339" t="s">
        <v>562</v>
      </c>
      <c r="E124" s="332" t="s">
        <v>107</v>
      </c>
    </row>
    <row r="125" spans="1:5" ht="14.25">
      <c r="A125" s="329" t="s">
        <v>540</v>
      </c>
      <c r="B125" s="339"/>
      <c r="C125" s="339"/>
      <c r="D125" s="339" t="s">
        <v>37</v>
      </c>
      <c r="E125" s="332" t="s">
        <v>180</v>
      </c>
    </row>
    <row r="126" spans="1:5" ht="14.25">
      <c r="A126" s="329" t="s">
        <v>541</v>
      </c>
      <c r="B126" s="339"/>
      <c r="C126" s="339"/>
      <c r="D126" s="339"/>
      <c r="E126" s="332" t="s">
        <v>92</v>
      </c>
    </row>
    <row r="127" spans="1:5" ht="15" thickBot="1">
      <c r="A127" s="346" t="s">
        <v>542</v>
      </c>
      <c r="B127" s="343"/>
      <c r="C127" s="343"/>
      <c r="D127" s="343"/>
      <c r="E127" s="344" t="s">
        <v>144</v>
      </c>
    </row>
  </sheetData>
  <sheetProtection/>
  <mergeCells count="7">
    <mergeCell ref="A66:E66"/>
    <mergeCell ref="A89:E89"/>
    <mergeCell ref="A109:E109"/>
    <mergeCell ref="A1:E1"/>
    <mergeCell ref="A17:E17"/>
    <mergeCell ref="A34:E34"/>
    <mergeCell ref="A49:E49"/>
  </mergeCells>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横畑　啓吾</dc:creator>
  <cp:keywords/>
  <dc:description/>
  <cp:lastModifiedBy>片桐　浩</cp:lastModifiedBy>
  <cp:lastPrinted>2008-01-14T07:28:35Z</cp:lastPrinted>
  <dcterms:created xsi:type="dcterms:W3CDTF">2001-09-09T14:50:53Z</dcterms:created>
  <dcterms:modified xsi:type="dcterms:W3CDTF">2008-01-14T07:29:33Z</dcterms:modified>
  <cp:category/>
  <cp:version/>
  <cp:contentType/>
  <cp:contentStatus/>
</cp:coreProperties>
</file>